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AcestRegistruDeLucru" defaultThemeVersion="153222"/>
  <mc:AlternateContent xmlns:mc="http://schemas.openxmlformats.org/markup-compatibility/2006">
    <mc:Choice Requires="x15">
      <x15ac:absPath xmlns:x15ac="http://schemas.microsoft.com/office/spreadsheetml/2010/11/ac" url="R:\DAD\Mapa_de_schimb_DAD\1_Ședințe_HCEC_2023\5_mai\HCEC_1092-1093_31.05.2023\"/>
    </mc:Choice>
  </mc:AlternateContent>
  <bookViews>
    <workbookView xWindow="0" yWindow="0" windowWidth="28800" windowHeight="12435" tabRatio="932" firstSheet="27" activeTab="34"/>
  </bookViews>
  <sheets>
    <sheet name="An.1(PP oblig.prez.raport)" sheetId="55" r:id="rId1"/>
    <sheet name="An.2(Rap.termen-modalit)" sheetId="54" r:id="rId2"/>
    <sheet name="An.3(PP beneficiari aloc)" sheetId="36" r:id="rId3"/>
    <sheet name="An.4(PP care nu au benefic)" sheetId="38" r:id="rId4"/>
    <sheet name="An.5(PP lipsite de aloc)" sheetId="37" r:id="rId5"/>
    <sheet name="An.6(Chelt. aloc.)fila1" sheetId="6" r:id="rId6"/>
    <sheet name="An.6.1(Chelt. aloc) fila 2" sheetId="14" r:id="rId7"/>
    <sheet name="An.6.2(Chelt. aloc.) fila 3" sheetId="24" r:id="rId8"/>
    <sheet name="An.6.3(Chelt. aloc.) fila 4" sheetId="29" r:id="rId9"/>
    <sheet name="An.7(Efec de pers)" sheetId="26" r:id="rId10"/>
    <sheet name="An.8(Depășire cotă)" sheetId="39" r:id="rId11"/>
    <sheet name="An.9(Ch mai puține)" sheetId="40" r:id="rId12"/>
    <sheet name="An.10(PP nedeclar.chelt.)" sheetId="41" r:id="rId13"/>
    <sheet name="An.11(Date generaliz. fem)" sheetId="42" r:id="rId14"/>
    <sheet name="An.12(Nr. memb.+suma cotiz.)" sheetId="1" r:id="rId15"/>
    <sheet name="An.12.1(Nr. memb. cotiz.)" sheetId="43" r:id="rId16"/>
    <sheet name="An.12.2 (Cotiz. pe zero)" sheetId="44" r:id="rId17"/>
    <sheet name="An.13 (Sursele de finanțare)" sheetId="3" r:id="rId18"/>
    <sheet name="An.13.1(Surse de finanțare)" sheetId="50" r:id="rId19"/>
    <sheet name="An.13.2 (Surse de fin.”0”)" sheetId="47" r:id="rId20"/>
    <sheet name="An.14 (Patrimoniul partid)" sheetId="15" r:id="rId21"/>
    <sheet name="An.14.1(Prezent. Inventariere)" sheetId="88" r:id="rId22"/>
    <sheet name="An.14.2(Neprez.Inventariere)" sheetId="91" r:id="rId23"/>
    <sheet name="An.14.3(Prez.info.cont.bancare)" sheetId="89" r:id="rId24"/>
    <sheet name="An.14.4(Neprez.info.cont.banc.)" sheetId="92" r:id="rId25"/>
    <sheet name="An.14.5(Demers bănci)" sheetId="93" r:id="rId26"/>
    <sheet name="An.nr.15(Ch.don.cotiz.)" sheetId="10" r:id="rId27"/>
    <sheet name="An.15.1(Ch.don.cotiz)" sheetId="33" r:id="rId28"/>
    <sheet name="An.15.2(Ch.don.cotiz) " sheetId="34" r:id="rId29"/>
    <sheet name="An.15.3(Ch.don.cotiz) " sheetId="35" r:id="rId30"/>
    <sheet name="An.15.4 (Ch.don.cotiz)" sheetId="48" r:id="rId31"/>
    <sheet name="An.15.5 (Ch.don.cot-0)" sheetId="49" r:id="rId32"/>
    <sheet name="An.16(Raport-termen-deplin)" sheetId="51" r:id="rId33"/>
    <sheet name="An.17(Rap.deplin pe ”0”)" sheetId="52" r:id="rId34"/>
    <sheet name="An.18(Raport cu erori)" sheetId="53" r:id="rId35"/>
    <sheet name="An nr.19 (Tabel generalizator)" sheetId="12" r:id="rId36"/>
  </sheets>
  <definedNames>
    <definedName name="_xlnm.Print_Titles" localSheetId="2">'An.3(PP beneficiari aloc)'!$A:$B</definedName>
    <definedName name="_xlnm.Print_Area" localSheetId="35">'An nr.19 (Tabel generalizator)'!$A$1:$J$64</definedName>
    <definedName name="_xlnm.Print_Area" localSheetId="12">'An.10(PP nedeclar.chelt.)'!$A$1:$H$13</definedName>
    <definedName name="_xlnm.Print_Area" localSheetId="13">'An.11(Date generaliz. fem)'!$A$1:$I$35</definedName>
    <definedName name="_xlnm.Print_Area" localSheetId="14">'An.12(Nr. memb.+suma cotiz.)'!$A$1:$E$64</definedName>
    <definedName name="_xlnm.Print_Area" localSheetId="17">'An.13 (Sursele de finanțare)'!$A$1:$L$63</definedName>
    <definedName name="_xlnm.Print_Area" localSheetId="20">'An.14 (Patrimoniul partid)'!$A$1:$G$65</definedName>
    <definedName name="_xlnm.Print_Area" localSheetId="28">'An.15.2(Ch.don.cotiz) '!$A$1:$N$27</definedName>
    <definedName name="_xlnm.Print_Area" localSheetId="5">'An.6(Chelt. aloc.)fila1'!$A$1:$I$32</definedName>
    <definedName name="_xlnm.Print_Area" localSheetId="6">'An.6.1(Chelt. aloc) fila 2'!$A$1:$I$31</definedName>
    <definedName name="_xlnm.Print_Area" localSheetId="7">'An.6.2(Chelt. aloc.) fila 3'!$A$1:$I$31</definedName>
    <definedName name="_xlnm.Print_Area" localSheetId="11">'An.9(Ch mai puține)'!$A$1:$H$23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 i="48" l="1"/>
  <c r="R29" i="48"/>
  <c r="O29" i="48"/>
  <c r="R28" i="48"/>
  <c r="O28" i="48"/>
  <c r="C28" i="48" s="1"/>
  <c r="R27" i="48"/>
  <c r="O27" i="48"/>
  <c r="R26" i="48"/>
  <c r="O26" i="48"/>
  <c r="R25" i="48"/>
  <c r="R24" i="48"/>
  <c r="O24" i="48"/>
  <c r="R23" i="48"/>
  <c r="O23" i="48"/>
  <c r="R22" i="48"/>
  <c r="O22" i="48"/>
  <c r="R21" i="48"/>
  <c r="O21" i="48"/>
  <c r="R20" i="48"/>
  <c r="O19" i="48"/>
  <c r="R18" i="48"/>
  <c r="O18" i="48"/>
  <c r="R17" i="48"/>
  <c r="O17" i="48"/>
  <c r="R16" i="48"/>
  <c r="O16" i="48"/>
  <c r="R15" i="48"/>
  <c r="O15" i="48"/>
  <c r="R14" i="48"/>
  <c r="O14" i="48"/>
  <c r="R13" i="48"/>
  <c r="O13" i="48"/>
  <c r="R12" i="48"/>
  <c r="O12" i="48"/>
  <c r="R10" i="48"/>
  <c r="O10" i="48"/>
  <c r="O9" i="48"/>
  <c r="O8" i="48"/>
  <c r="O7" i="48"/>
  <c r="L20" i="35"/>
  <c r="K20" i="35"/>
  <c r="J20" i="35"/>
  <c r="I20" i="35"/>
  <c r="H20" i="35"/>
  <c r="H8" i="35" s="1"/>
  <c r="G20" i="35"/>
  <c r="G8" i="35" s="1"/>
  <c r="E20" i="35"/>
  <c r="D20" i="35"/>
  <c r="C20" i="35"/>
  <c r="I8" i="35"/>
  <c r="M23" i="34"/>
  <c r="M8" i="34" s="1"/>
  <c r="K23" i="34"/>
  <c r="J23" i="34"/>
  <c r="I23" i="34"/>
  <c r="G23" i="34"/>
  <c r="F23" i="34"/>
  <c r="E23" i="34"/>
  <c r="D23" i="34"/>
  <c r="C23" i="34"/>
  <c r="B23" i="34"/>
  <c r="M20" i="34"/>
  <c r="J20" i="34"/>
  <c r="I20" i="34"/>
  <c r="I8" i="34" s="1"/>
  <c r="G20" i="34"/>
  <c r="F20" i="34"/>
  <c r="E20" i="34"/>
  <c r="D20" i="34"/>
  <c r="C20" i="34"/>
  <c r="D8" i="34"/>
  <c r="Q20" i="33"/>
  <c r="P20" i="33"/>
  <c r="O20" i="33"/>
  <c r="N20" i="33"/>
  <c r="M20" i="33"/>
  <c r="L20" i="33"/>
  <c r="K20" i="33"/>
  <c r="I20" i="33"/>
  <c r="H20" i="33"/>
  <c r="G20" i="33"/>
  <c r="F20" i="33"/>
  <c r="E20" i="33"/>
  <c r="B20" i="33"/>
  <c r="Q8" i="33"/>
  <c r="O8" i="33"/>
  <c r="L23" i="10"/>
  <c r="I23" i="10"/>
  <c r="H23" i="10"/>
  <c r="G23" i="10"/>
  <c r="F23" i="10"/>
  <c r="E23" i="10"/>
  <c r="E8" i="10" s="1"/>
  <c r="D23" i="10"/>
  <c r="B23" i="10"/>
  <c r="M20" i="10"/>
  <c r="I20" i="10"/>
  <c r="H20" i="10"/>
  <c r="E20" i="10"/>
  <c r="C20" i="10"/>
  <c r="B20" i="10"/>
  <c r="B8" i="10" s="1"/>
  <c r="H8" i="10"/>
  <c r="C21" i="48" l="1"/>
  <c r="J13" i="37"/>
  <c r="H20" i="40" l="1"/>
  <c r="F20" i="40"/>
  <c r="D20" i="40"/>
  <c r="F24" i="42" l="1"/>
  <c r="H27" i="42"/>
  <c r="H28" i="42"/>
  <c r="H29" i="42"/>
  <c r="H30" i="42"/>
  <c r="H31" i="42"/>
  <c r="H32" i="42"/>
  <c r="H26" i="42"/>
  <c r="H23" i="42"/>
  <c r="H8" i="42"/>
  <c r="H9" i="42"/>
  <c r="H10" i="42"/>
  <c r="H11" i="42"/>
  <c r="H12" i="42"/>
  <c r="H13" i="42"/>
  <c r="H14" i="42"/>
  <c r="H15" i="42"/>
  <c r="H16" i="42"/>
  <c r="H17" i="42"/>
  <c r="H18" i="42"/>
  <c r="H21" i="42"/>
  <c r="H22" i="42"/>
  <c r="H24" i="42"/>
  <c r="K17" i="40"/>
  <c r="D15" i="40"/>
  <c r="F15" i="40" s="1"/>
  <c r="H15" i="40" s="1"/>
  <c r="D16" i="40"/>
  <c r="D17" i="40"/>
  <c r="F17" i="40" s="1"/>
  <c r="L17" i="40" s="1"/>
  <c r="D18" i="40"/>
  <c r="F18" i="40" s="1"/>
  <c r="H18" i="40" s="1"/>
  <c r="D19" i="40"/>
  <c r="D21" i="40"/>
  <c r="D10" i="40"/>
  <c r="F10" i="40" s="1"/>
  <c r="H10" i="40" s="1"/>
  <c r="D11" i="40"/>
  <c r="F11" i="40" s="1"/>
  <c r="H11" i="40" s="1"/>
  <c r="D12" i="40"/>
  <c r="F12" i="40" s="1"/>
  <c r="H12" i="40" s="1"/>
  <c r="D13" i="40"/>
  <c r="F13" i="40" s="1"/>
  <c r="H13" i="40" s="1"/>
  <c r="F16" i="40"/>
  <c r="K16" i="40" s="1"/>
  <c r="F19" i="40"/>
  <c r="H19" i="40" s="1"/>
  <c r="F21" i="40"/>
  <c r="H21" i="40" s="1"/>
  <c r="J14" i="40"/>
  <c r="J16" i="40"/>
  <c r="I16" i="40"/>
  <c r="I17" i="40"/>
  <c r="J17" i="40" l="1"/>
  <c r="H17" i="40"/>
  <c r="H16" i="40"/>
  <c r="I20" i="38" l="1"/>
  <c r="I19" i="38"/>
  <c r="K44" i="3" l="1"/>
  <c r="K45" i="3"/>
  <c r="K46" i="3"/>
  <c r="K47" i="3"/>
  <c r="K48" i="3"/>
  <c r="K49" i="3"/>
  <c r="K50" i="3"/>
  <c r="K51" i="3"/>
  <c r="K52" i="3"/>
  <c r="K53" i="3"/>
  <c r="K54" i="3"/>
  <c r="K55" i="3"/>
  <c r="K56" i="3"/>
  <c r="K57" i="3"/>
  <c r="K58" i="3"/>
  <c r="K59" i="3"/>
  <c r="K60" i="3"/>
  <c r="K61" i="3"/>
  <c r="K30" i="3"/>
  <c r="K31" i="3"/>
  <c r="K33" i="3"/>
  <c r="K34" i="3"/>
  <c r="K35" i="3"/>
  <c r="K36" i="3"/>
  <c r="K37" i="3"/>
  <c r="K38" i="3"/>
  <c r="K39" i="3"/>
  <c r="K40" i="3"/>
  <c r="K41" i="3"/>
  <c r="K21" i="3"/>
  <c r="K22" i="3"/>
  <c r="K23" i="3"/>
  <c r="K24" i="3"/>
  <c r="K25" i="3"/>
  <c r="K26" i="3"/>
  <c r="K27" i="3"/>
  <c r="K17" i="3"/>
  <c r="K18" i="3"/>
  <c r="K8" i="3"/>
  <c r="K9" i="3"/>
  <c r="K10" i="3"/>
  <c r="K11" i="3"/>
  <c r="K12" i="3"/>
  <c r="K13" i="3"/>
  <c r="K14" i="3"/>
  <c r="D11" i="41"/>
  <c r="D12" i="41"/>
  <c r="H12" i="41"/>
  <c r="F21" i="39"/>
  <c r="E21" i="39"/>
  <c r="C21" i="39"/>
  <c r="D20" i="39"/>
  <c r="D14" i="40"/>
  <c r="K14" i="40" s="1"/>
  <c r="D10" i="39"/>
  <c r="D11" i="39"/>
  <c r="D12" i="39"/>
  <c r="D13" i="39"/>
  <c r="D14" i="39"/>
  <c r="D15" i="39"/>
  <c r="D16" i="39"/>
  <c r="D17" i="39"/>
  <c r="D18" i="39"/>
  <c r="D19" i="39"/>
  <c r="F14" i="40" l="1"/>
  <c r="D21" i="39"/>
  <c r="K7" i="3"/>
  <c r="L14" i="40" l="1"/>
  <c r="H14" i="40"/>
  <c r="F28" i="42"/>
  <c r="J15" i="37" l="1"/>
  <c r="J14" i="37"/>
  <c r="J12" i="37"/>
  <c r="J11" i="37"/>
  <c r="J10" i="37"/>
  <c r="L29" i="40" l="1"/>
  <c r="K61" i="12" l="1"/>
  <c r="K60" i="12"/>
  <c r="K59" i="12"/>
  <c r="K58" i="12"/>
  <c r="K57" i="12"/>
  <c r="K56" i="12"/>
  <c r="K55" i="12"/>
  <c r="K54" i="12"/>
  <c r="K53" i="12"/>
  <c r="K52" i="12"/>
  <c r="K51" i="12"/>
  <c r="K50" i="12"/>
  <c r="K49" i="12"/>
  <c r="K48" i="12"/>
  <c r="K47" i="12"/>
  <c r="K46" i="12"/>
  <c r="K45" i="12"/>
  <c r="K44" i="12"/>
  <c r="K43" i="12"/>
  <c r="K41" i="12"/>
  <c r="K40" i="12"/>
  <c r="K39" i="12"/>
  <c r="K38" i="12"/>
  <c r="K37" i="12"/>
  <c r="K36" i="12"/>
  <c r="K35" i="12"/>
  <c r="K34" i="12"/>
  <c r="K33" i="12"/>
  <c r="K32" i="12"/>
  <c r="K31" i="12"/>
  <c r="K30" i="12"/>
  <c r="K29" i="12"/>
  <c r="K27" i="12"/>
  <c r="K26" i="12"/>
  <c r="K25" i="12"/>
  <c r="K24" i="12"/>
  <c r="K23" i="12"/>
  <c r="K22" i="12"/>
  <c r="K21" i="12"/>
  <c r="K20" i="12"/>
  <c r="K19" i="12"/>
  <c r="K18" i="12"/>
  <c r="K17" i="12"/>
  <c r="K16" i="12"/>
  <c r="K15" i="12"/>
  <c r="K14" i="12"/>
  <c r="K13" i="12"/>
  <c r="K12" i="12"/>
  <c r="K11" i="12"/>
  <c r="K10" i="12"/>
  <c r="K9" i="12"/>
  <c r="K8" i="12"/>
  <c r="K7" i="12"/>
  <c r="K63" i="3"/>
  <c r="M61" i="3"/>
  <c r="M60" i="3"/>
  <c r="M59" i="3"/>
  <c r="M58" i="3"/>
  <c r="M57" i="3"/>
  <c r="M56" i="3"/>
  <c r="M55" i="3"/>
  <c r="M54" i="3"/>
  <c r="M53" i="3"/>
  <c r="M52" i="3"/>
  <c r="M51" i="3"/>
  <c r="M50" i="3"/>
  <c r="M49" i="3"/>
  <c r="M48" i="3"/>
  <c r="M47" i="3"/>
  <c r="M46" i="3"/>
  <c r="M45" i="3"/>
  <c r="M44" i="3"/>
  <c r="C44" i="3"/>
  <c r="M43" i="3"/>
  <c r="K43" i="3"/>
  <c r="M42" i="3"/>
  <c r="M41" i="3"/>
  <c r="M40" i="3"/>
  <c r="M39" i="3"/>
  <c r="M38" i="3"/>
  <c r="M37" i="3"/>
  <c r="M36" i="3"/>
  <c r="M35" i="3"/>
  <c r="M34" i="3"/>
  <c r="M33" i="3"/>
  <c r="M31" i="3"/>
  <c r="M30" i="3"/>
  <c r="M29" i="3"/>
  <c r="K29" i="3"/>
  <c r="M28" i="3"/>
  <c r="M27" i="3"/>
  <c r="M26" i="3"/>
  <c r="M25" i="3"/>
  <c r="M24" i="3"/>
  <c r="M23" i="3"/>
  <c r="M22" i="3"/>
  <c r="M21" i="3"/>
  <c r="M20" i="3"/>
  <c r="K20" i="3"/>
  <c r="M19" i="3"/>
  <c r="M18" i="3"/>
  <c r="M17" i="3"/>
  <c r="M16" i="3"/>
  <c r="K16" i="3"/>
  <c r="M15" i="3"/>
  <c r="M14" i="3"/>
  <c r="M13" i="3"/>
  <c r="M12" i="3"/>
  <c r="M11" i="3"/>
  <c r="M10" i="3"/>
  <c r="M9" i="3"/>
  <c r="M7" i="3"/>
  <c r="G33" i="42"/>
  <c r="E33" i="42"/>
  <c r="C33" i="42"/>
  <c r="F32" i="42"/>
  <c r="F31" i="42"/>
  <c r="F30" i="42"/>
  <c r="F29" i="42"/>
  <c r="F27" i="42"/>
  <c r="D27" i="42"/>
  <c r="F26" i="42"/>
  <c r="F23" i="42"/>
  <c r="F22" i="42"/>
  <c r="D22" i="42"/>
  <c r="F21" i="42"/>
  <c r="H19" i="42"/>
  <c r="F19" i="42"/>
  <c r="F18" i="42"/>
  <c r="F17" i="42"/>
  <c r="F16" i="42"/>
  <c r="F15" i="42"/>
  <c r="F14" i="42"/>
  <c r="F13" i="42"/>
  <c r="F12" i="42"/>
  <c r="D12" i="42"/>
  <c r="F11" i="42"/>
  <c r="D11" i="42"/>
  <c r="F10" i="42"/>
  <c r="F9" i="42"/>
  <c r="F8" i="42"/>
  <c r="G13" i="41"/>
  <c r="E13" i="41"/>
  <c r="C13" i="41"/>
  <c r="F11" i="41"/>
  <c r="H11" i="41" s="1"/>
  <c r="D10" i="41"/>
  <c r="D13" i="41" s="1"/>
  <c r="G22" i="40"/>
  <c r="E22" i="40"/>
  <c r="C22" i="40"/>
  <c r="I14" i="40"/>
  <c r="J35" i="36"/>
  <c r="J34" i="36"/>
  <c r="I34" i="36"/>
  <c r="H34" i="36"/>
  <c r="G34" i="36"/>
  <c r="F34" i="36"/>
  <c r="E34" i="36"/>
  <c r="D34" i="36"/>
  <c r="C34" i="36"/>
  <c r="J16" i="37"/>
  <c r="G14" i="37"/>
  <c r="F14" i="37"/>
  <c r="D22" i="40" l="1"/>
  <c r="F10" i="41"/>
  <c r="H10" i="41" l="1"/>
  <c r="H13" i="41" s="1"/>
  <c r="F13" i="41"/>
  <c r="F22" i="40"/>
  <c r="H22" i="40"/>
  <c r="M8" i="3"/>
  <c r="M32" i="3"/>
  <c r="K32" i="3"/>
</calcChain>
</file>

<file path=xl/sharedStrings.xml><?xml version="1.0" encoding="utf-8"?>
<sst xmlns="http://schemas.openxmlformats.org/spreadsheetml/2006/main" count="2008" uniqueCount="604">
  <si>
    <t>Nr. d/o</t>
  </si>
  <si>
    <t>Partidul politic</t>
  </si>
  <si>
    <t>Nr. membrilor care au cotizat</t>
  </si>
  <si>
    <t xml:space="preserve">Partidul Comuniştilor din Republica Moldova </t>
  </si>
  <si>
    <t>Partidul Politic Partidul Agrar din Moldova</t>
  </si>
  <si>
    <t>Partidul Socialist din Moldova</t>
  </si>
  <si>
    <t>Partidul Politic „Partidul Legii şi Dreptăţii”</t>
  </si>
  <si>
    <t>Partidul Popular Creştin Democrat</t>
  </si>
  <si>
    <t>Mişcarea Profesioniştilor „Speranţa - Надежда”</t>
  </si>
  <si>
    <t xml:space="preserve">Partidul Liberal </t>
  </si>
  <si>
    <t>Partidul Politic „Partidul Socialiştilor din Republica Moldova”</t>
  </si>
  <si>
    <t xml:space="preserve">Partidul Politic „Șor” </t>
  </si>
  <si>
    <t xml:space="preserve">Pаrtidul Politic Partidul Verde Ecologist </t>
  </si>
  <si>
    <t>Partidul Republican din Moldova</t>
  </si>
  <si>
    <t>Partidul European</t>
  </si>
  <si>
    <t>Partidul Politic „Partidul Popular Democrat din Moldova”</t>
  </si>
  <si>
    <t>Partidul Naţional Liberal</t>
  </si>
  <si>
    <t xml:space="preserve">Partidul Liberal Democrat din Moldova </t>
  </si>
  <si>
    <t xml:space="preserve">Mişcarea Social-Politică a Romilor din Republica Moldova             </t>
  </si>
  <si>
    <t>Partidul Politic"Partidul Stînga Europeană"</t>
  </si>
  <si>
    <t>Partidul Politic Mişcarea Populară Antimafie</t>
  </si>
  <si>
    <t>Partidul Politic Partidul Popular din Republica Moldova</t>
  </si>
  <si>
    <t>Partidul Regiunilor din Moldova</t>
  </si>
  <si>
    <t>Partidul Popular Socialist din Moldova</t>
  </si>
  <si>
    <t>Partidul Politic „Platforma Demnitate și Adevăr”</t>
  </si>
  <si>
    <t>Partidul Politic „PATRIA”</t>
  </si>
  <si>
    <t>Partidul Politic „PARTIDUL RUSO-SLAVEAN DIN MOLDOVA”</t>
  </si>
  <si>
    <t>Partidul Politic „Partidul Popular European din Moldova”</t>
  </si>
  <si>
    <t>Partidul Politic „Partidul Unității Naționale”</t>
  </si>
  <si>
    <t>Partidul Politic „Partidul Acțiune și Solidaritate”</t>
  </si>
  <si>
    <t>Partidul Politic „VOINȚA POPORULUI”</t>
  </si>
  <si>
    <t>Nr. de ord.</t>
  </si>
  <si>
    <t>Partidul politic Partidul Nostru</t>
  </si>
  <si>
    <t>Partidul Comuniștilor din Republica Moldova</t>
  </si>
  <si>
    <t>Partidul Liberal</t>
  </si>
  <si>
    <t>Partidul Politic „Partidul Socialiștilor din Republica Moldova”</t>
  </si>
  <si>
    <t>Partidul Politic Partidul Verde Ecologist</t>
  </si>
  <si>
    <t>Partidul Național Liberal</t>
  </si>
  <si>
    <t>Partidul Liberal Democrat din Moldova</t>
  </si>
  <si>
    <t>Partidul Acțiunea Democratică</t>
  </si>
  <si>
    <t>Partidul Politic „Partidul Legii și Dreptății”</t>
  </si>
  <si>
    <t>Indicatori</t>
  </si>
  <si>
    <t xml:space="preserve">Partidul politic Partidul Nostru </t>
  </si>
  <si>
    <t xml:space="preserve">Plăți pentru următoarele destinații, total: </t>
  </si>
  <si>
    <t>Cheltuieli pentru întreţinerea sediilor</t>
  </si>
  <si>
    <t>Cheltuieli de personal</t>
  </si>
  <si>
    <t>Cheltuieli pentru presă şi materiale promoţionale</t>
  </si>
  <si>
    <t>Cheltuieli de deplasare în ţară şi în străinătate</t>
  </si>
  <si>
    <t>Cheltuieli pentru telecomunicaţii</t>
  </si>
  <si>
    <t>Cheltuieli pentru primirea delegaţiilor din străinătate</t>
  </si>
  <si>
    <t>Plata cotizaţiilor de membru în organizaţiile internaţionale din care partidul face parte</t>
  </si>
  <si>
    <t xml:space="preserve">Investiţii în bunuri mobile şi imobile necesare activităţii partidului </t>
  </si>
  <si>
    <t>Cheltuieli de birotică, comision bancar</t>
  </si>
  <si>
    <t>Cheltuieli de audit (extern/obligatoriu)</t>
  </si>
  <si>
    <t>Cheltuieli pentru organizarea de întruniri, manifestaţii publice, seminare şi alte cursuri de instruire pentru membrii de partid, desfăşurate pe teritoriul ţării</t>
  </si>
  <si>
    <t>Cheltuieli în campania electorală</t>
  </si>
  <si>
    <t>Cheltuieli pentru întreţinerea și/sau locațiunea sediilor</t>
  </si>
  <si>
    <t>Alte cheltuieli, total</t>
  </si>
  <si>
    <t>Sold la începutul anului (lei)</t>
  </si>
  <si>
    <t>Donații sub alte forme</t>
  </si>
  <si>
    <t>Cotizațiile de membru de partid (lei)</t>
  </si>
  <si>
    <t xml:space="preserve">din partea membrilor de partid </t>
  </si>
  <si>
    <t>Donații de la  pers. fizice (lei)</t>
  </si>
  <si>
    <t>Venituri obținute de către partide în urma activitaților economice desfasurate (lei)</t>
  </si>
  <si>
    <t>Alte venituri (lei)</t>
  </si>
  <si>
    <t xml:space="preserve">Partidul Politic </t>
  </si>
  <si>
    <t>Partidul Politic Partidul Oamenilor Muncii</t>
  </si>
  <si>
    <t>Cheltuieli în Campania Electorală</t>
  </si>
  <si>
    <t>din partea altor persoane fizice din țară</t>
  </si>
  <si>
    <t>din partea altor persoane fizice din afara țării</t>
  </si>
  <si>
    <t>Cheltuieli pentru programe pentru tineret și femei, total:</t>
  </si>
  <si>
    <t xml:space="preserve">pentru tineret </t>
  </si>
  <si>
    <t>pentru femei</t>
  </si>
  <si>
    <t>Partidul Politic Uniunea Centristă din Moldova</t>
  </si>
  <si>
    <t>Partidul Conservator</t>
  </si>
  <si>
    <t xml:space="preserve">Partidul Politic ”MOLDOVA MARE” </t>
  </si>
  <si>
    <t xml:space="preserve">Partidul „Patrioţii Moldovei”                                                   </t>
  </si>
  <si>
    <t>Partidul Acţiunea Democratică</t>
  </si>
  <si>
    <t>Partidul Politic ”Partidul Acțiunii Comune - Congresul Civic”</t>
  </si>
  <si>
    <t>Partidul Politic „PRO MOLDOVA”</t>
  </si>
  <si>
    <t>Partidul Politic Partidul Acasă Construim Europa „PACE”</t>
  </si>
  <si>
    <t>Alegerile locale generale din                                                20.10.2019</t>
  </si>
  <si>
    <t xml:space="preserve">Total </t>
  </si>
  <si>
    <t>proporțional:</t>
  </si>
  <si>
    <t>cu performanțele obținute în alegerile locale generale</t>
  </si>
  <si>
    <t>cu femeile alese efectiv</t>
  </si>
  <si>
    <t>cu tinerii aleși efectiv</t>
  </si>
  <si>
    <t xml:space="preserve">Sold la începutul perioadei de raportare </t>
  </si>
  <si>
    <t>- a. pentru tineret</t>
  </si>
  <si>
    <t>- b. pentru femei</t>
  </si>
  <si>
    <t xml:space="preserve">Partidul Politic "Uniunea Creştin-Socială din Moldova" </t>
  </si>
  <si>
    <t>alte cheltuieli</t>
  </si>
  <si>
    <t>cu performanţele obţinute în alegerile parlamentare</t>
  </si>
  <si>
    <t>cu tineri aleși efectiv</t>
  </si>
  <si>
    <t>cu performanţele obţinute în alegerile locale generale</t>
  </si>
  <si>
    <t>cu performanţele obţinute în alegerile prezidențiale</t>
  </si>
  <si>
    <t>Cheltuieli pentru organizarea de întruniri. manifestaţii publice. seminare şi alte cursuri de instruire pentru membrii de partid. desfăşurate pe teritoriul ţării</t>
  </si>
  <si>
    <t>Partidul Politic „Democrația Acasă”</t>
  </si>
  <si>
    <t xml:space="preserve">Partidul Politic „ALIANŢA PENTRU UNIREA ROMÂNILOR" </t>
  </si>
  <si>
    <t>Cheltuieli pentru programe pentru tineret și femei total:</t>
  </si>
  <si>
    <t>Partidul Politic „Pentru Oameni, Natură şi Animale”</t>
  </si>
  <si>
    <t>Partidul Politic „Puterea Oamenilor”</t>
  </si>
  <si>
    <t>Partidul Politic „PARTIDUL SCHIMBĂRII”</t>
  </si>
  <si>
    <t>Partidul Politic „Partidul Dezvoltării şi Consolidării Moldovei”</t>
  </si>
  <si>
    <t>Alegerile prezidențiale din 01.11.2020</t>
  </si>
  <si>
    <t xml:space="preserve">Partidul Politic Partidul Oamenilor Muncii </t>
  </si>
  <si>
    <t xml:space="preserve">Partidul Social Democrat </t>
  </si>
  <si>
    <t>Partidul Politic NOUA OPȚIUNE ISTORICĂ</t>
  </si>
  <si>
    <t xml:space="preserve">Partidul Politic ”NOI” </t>
  </si>
  <si>
    <t>Partidul „Moldova Unită – Eдиная Молдова”</t>
  </si>
  <si>
    <t>Partid Politic Partidul „RENAŞTERE”</t>
  </si>
  <si>
    <t>Partidul Politic „Partidul Societății Progresiste”</t>
  </si>
  <si>
    <t>Partidul Politic Moldovenesc „Ai Noștri”</t>
  </si>
  <si>
    <t>Partidul Politic „Partidul Progresului Național”</t>
  </si>
  <si>
    <t xml:space="preserve"> Partidul Regiunilor din Moldova</t>
  </si>
  <si>
    <t>Partidul Politic „Uniunea Creștin-Socială din Moldova”</t>
  </si>
  <si>
    <t>Partidul Politic "Partidul Dezvoltării și Consolidării Moldovei"</t>
  </si>
  <si>
    <t xml:space="preserve"> </t>
  </si>
  <si>
    <t>Cheltuieli pentru organizarea de întruniri, manifestaţii publice, seminare şi alte cursuri de instruire pentru membrii de partid desfăşurate pe teritoriul ţării</t>
  </si>
  <si>
    <t xml:space="preserve"> Donații sub alte  forme: proprietăți, bunuri, servicii gratuite</t>
  </si>
  <si>
    <t>Cheltuieli în campania electorală:</t>
  </si>
  <si>
    <t xml:space="preserve">Mişcarea Social-Politică a Romilor din Republica Moldova         </t>
  </si>
  <si>
    <t xml:space="preserve">Partidul „Patrioţii Moldovei”         </t>
  </si>
  <si>
    <t>Partidul Politic ALIANȚA PENTRU UNIREA ROMÂNILOR</t>
  </si>
  <si>
    <t>Partidul Politic "Partidul Socialiștilor din Republica Moldova"</t>
  </si>
  <si>
    <t>**</t>
  </si>
  <si>
    <t>Partidul Social Democrat</t>
  </si>
  <si>
    <t>nu a prezentat raport</t>
  </si>
  <si>
    <t xml:space="preserve"> Cheltuieli pentru întreţinerea și/sau locațiunea sediilor
</t>
  </si>
  <si>
    <t>nu a prezentat raportul</t>
  </si>
  <si>
    <t>nu au prezentat raport</t>
  </si>
  <si>
    <t>Patrimoniul partidelor politice</t>
  </si>
  <si>
    <t>Partidul Politic „Forța de Alternativă și de Salvare a Moldovei”</t>
  </si>
  <si>
    <t>Partidul Politic Forța de Alternativă și de Salvare a Moldovei</t>
  </si>
  <si>
    <t>Partidul politic „Partidul Nostru”</t>
  </si>
  <si>
    <t xml:space="preserve">Partidul Acţiunea Democratică </t>
  </si>
  <si>
    <t>Partidul politic Mişcarea Populară Antimafie</t>
  </si>
  <si>
    <t>Partidul Politic ”Platforma Demnitate și Adevăr”</t>
  </si>
  <si>
    <t>Partidul Politic "Uniunea Creştin-Socială din Moldova"</t>
  </si>
  <si>
    <t>Partidul Politic ”Noua Opțiune Istorică”</t>
  </si>
  <si>
    <t xml:space="preserve">Pаrtidul Politic Partidul Verde Ecologist     </t>
  </si>
  <si>
    <t xml:space="preserve">Partidul Politic ”Forța de Alternativă și de Salvare a Moldovei” </t>
  </si>
  <si>
    <t>Partidul Politic ”Forța de Alternativă și de Salvare a Moldovei”</t>
  </si>
  <si>
    <t>*</t>
  </si>
  <si>
    <t>Alocații de la bugetul de stat (lei)</t>
  </si>
  <si>
    <t>20% din suma alocațiilor de la bugetul de stat reflectate în rapoartele financiare                      (lei)</t>
  </si>
  <si>
    <t>10% din suma alocațiilor de la bugetul de stat reflectate în rapoartele financiare                   (lei)</t>
  </si>
  <si>
    <t>Cheltuieli, din alte surse (lei)</t>
  </si>
  <si>
    <t>Total Surse de finanțare (mijloace bănești) (lei)</t>
  </si>
  <si>
    <t>Partidul Politic „Șor”</t>
  </si>
  <si>
    <t>lei</t>
  </si>
  <si>
    <t>Mişcarea Profesioniştilor „Speranţa – Надежда”</t>
  </si>
  <si>
    <t>Partidul Politic AUR ( succesor Partidul Politic „UNIUNEA SALVAȚI BASARABIA”)</t>
  </si>
  <si>
    <t>Partidul politic „Partidul Stînga Europeană”</t>
  </si>
  <si>
    <t>Partidul Politic „Partidul Acțiunii Comune – Congresul Civic”</t>
  </si>
  <si>
    <t>Partidul Politic „Partidul Dezvoltării și Consolidării Moldovei”</t>
  </si>
  <si>
    <t>Total</t>
  </si>
  <si>
    <t xml:space="preserve">Partidul Politic „Noi” </t>
  </si>
  <si>
    <t xml:space="preserve">Partidul Politic Partidul Popular din Republica Moldova </t>
  </si>
  <si>
    <t xml:space="preserve">Partidul Politic Partidul Acasă Construim Europa „PACE” </t>
  </si>
  <si>
    <t xml:space="preserve">Sumele calculate/deduse  pentru promovarea și încurajarea participării femeilor (20%) și tinerilor (10%)  în procesul politic și electoral  </t>
  </si>
  <si>
    <t xml:space="preserve">Sumele                declarate pentru promovarea și încurajarea participării femeilor și tinerilor  în procesul politic și electoral       </t>
  </si>
  <si>
    <t xml:space="preserve">Sumele planificate/calculate pentru promovarea și încurajarea participării femeilor (20%) și tinerilor (10%)  în procesul politic și electoral  </t>
  </si>
  <si>
    <t>Diferența dintre sumele planificate și cele raportate</t>
  </si>
  <si>
    <t>Anexa nr. 8 la Hotărârea CEC</t>
  </si>
  <si>
    <t xml:space="preserve">Sumele                declarate pentru promovarea și încurajarea participării femeilor  și tinerilor  în procesul politic și electoral       </t>
  </si>
  <si>
    <t>Anexa nr. 9 la Hotărârea CEC</t>
  </si>
  <si>
    <t>Partidul Comuniştilor din Republica Moldova</t>
  </si>
  <si>
    <t>Partidul Social Democrat European (Partidul Democrat din Moldova)</t>
  </si>
  <si>
    <t>Total finanțat în anul 2022</t>
  </si>
  <si>
    <t>Partidul „Patrioții Moldovei”</t>
  </si>
  <si>
    <t>Numărul mediu de persoane remunerate din alocațiile de la bugetul de stat în anul 2022</t>
  </si>
  <si>
    <t>Cheltuieli pentru retribuirea muncii din alocații de la bugetul de stat în anul 2022</t>
  </si>
  <si>
    <t>Cheltuieli pentru retribuirea muncii din sursele proprii în anul 2022</t>
  </si>
  <si>
    <t>Alocații de la bugetul de stat pentru anul 2022:</t>
  </si>
  <si>
    <t>Soldul la data de 31.12.2022:</t>
  </si>
  <si>
    <t>Cheltuielile partidelor din alocațiile de la bugetul de stat pentru anul 2022</t>
  </si>
  <si>
    <t xml:space="preserve">Partidul „Patrioții Moldovei”                                                   </t>
  </si>
  <si>
    <t>Partidul Politic „UNIUNEA SALVAȚI BASARABIA”</t>
  </si>
  <si>
    <t>Partidul Politic „ALIANŢA PENTRU UNIREA ROMÂNILOR"</t>
  </si>
  <si>
    <t>Partidul Politic „Bugeacul Nostru”</t>
  </si>
  <si>
    <t>Partidul Politic Coaliția pentru Unitate și Bunăstare</t>
  </si>
  <si>
    <t xml:space="preserve">Sumele                declarate pentru promovarea și încurajarea participării femeilor și tinerilor în procesul politic și electoral       </t>
  </si>
  <si>
    <t>Pаrtidul Politic Partidul Verde Ecologist</t>
  </si>
  <si>
    <t xml:space="preserve"> Partidul Politic „Partidul Nostru”</t>
  </si>
  <si>
    <t> Partidul ”Patrioții Moldovei"</t>
  </si>
  <si>
    <t>Partidul Politic „Partidul Stînga Europeană”</t>
  </si>
  <si>
    <t xml:space="preserve">Partidul politic Mişcarea Populară Antimafie </t>
  </si>
  <si>
    <t>Partidul Politic ”VOINȚA POPORULUI”</t>
  </si>
  <si>
    <t>Lista partidelor politice care nu au declarat cheltuieli conform art.28 alin.2¹ al Legii nr.294/2007</t>
  </si>
  <si>
    <t xml:space="preserve">Diferența între planificat- declarat-soldul rămas  </t>
  </si>
  <si>
    <t>Partidel politice care au beneficiat de alocații  de la bugetul de stat în 2022</t>
  </si>
  <si>
    <t>Valoarea totală a alocațiilor de la bugetul de stat în            2022                   (lei)</t>
  </si>
  <si>
    <t>Alocații de la bugetul de stat pentru 2022:</t>
  </si>
  <si>
    <t>Lista partidelor politice care au declarat cheltuieli mai puține decât cota procentuală stabilita de art.28 alin.2¹ al Legii nr.294/2007</t>
  </si>
  <si>
    <t xml:space="preserve">Numărul membrilor de partid, membrilor care au cotizat în anul 2022 și suma totală a cotizațiilor </t>
  </si>
  <si>
    <t>4</t>
  </si>
  <si>
    <t>13</t>
  </si>
  <si>
    <t>3</t>
  </si>
  <si>
    <t>Partidul Politic ”Bugeacul Nostru”</t>
  </si>
  <si>
    <t>Partidul Politic Coaliţia pentru Unitate şi Bunăstare</t>
  </si>
  <si>
    <t>Suma totală a cotizațiilor pentru anul 2022 (lei)</t>
  </si>
  <si>
    <t>Informații sistematizate despre sursele de finanțare prezentate în rapoartele privind gestiunea financiară a partidelor politice pentru anul 2022</t>
  </si>
  <si>
    <t>Partidul Politic "Bugeacul Nostru"</t>
  </si>
  <si>
    <t>Cotizații, donații, venituri obţinute de către partid în urma activităţilor economice desfăşurate (lei)</t>
  </si>
  <si>
    <t>Cheltuieli din alocațiile bugetul de stat (lei)</t>
  </si>
  <si>
    <t>* - raport prezentat cu spații libere, fără a fi indicate valori.</t>
  </si>
  <si>
    <t>** - lipsește informația privind patrimoniul partidului politic Anexa nr.9</t>
  </si>
  <si>
    <t>Notă</t>
  </si>
  <si>
    <t>Cheltuielile partidelor politice din sursele proprii - cotizații, donații și alte venituri pentru anul 2022</t>
  </si>
  <si>
    <t xml:space="preserve">Partidul Politic „Partidul Progresului Național” </t>
  </si>
  <si>
    <t>Partidul ”Moldova Unită - Единая Молдова ”</t>
  </si>
  <si>
    <t>Partidul Politic „Partidul RENAȘTERE”</t>
  </si>
  <si>
    <t>Note:</t>
  </si>
  <si>
    <t xml:space="preserve"> Partidele politice care au beneficiat de alocații de la bugetul de stat în anul 2022 pentru alegerile parlamentare anticipate din 2021, alegerile locale generale din 2019 și alegerile prezidențiale din 2020</t>
  </si>
  <si>
    <t xml:space="preserve">Partidele politice care nu au beneficiat de alocații de la bugetul de stat în anul 2022, pentru alegerile parlamentare anticipate din 2021 și alegerile locale generale 2019 </t>
  </si>
  <si>
    <t>Analiza privind alocațiile de la bugetul de stat primite de partidele politice în anul 2022 și nivelul de utilizare acestora în scopul promovării și încurajării participării femeilor și tinerilor în procesul politic și electoral</t>
  </si>
  <si>
    <r>
      <t>Lista partidelor politice care au depășit cota procentuală stabilită de art.28 alin.2</t>
    </r>
    <r>
      <rPr>
        <b/>
        <vertAlign val="superscript"/>
        <sz val="12"/>
        <color theme="1"/>
        <rFont val="Times New Roman"/>
        <family val="1"/>
        <charset val="238"/>
      </rPr>
      <t xml:space="preserve">1 </t>
    </r>
    <r>
      <rPr>
        <b/>
        <sz val="12"/>
        <color theme="1"/>
        <rFont val="Times New Roman"/>
        <family val="1"/>
        <charset val="238"/>
      </rPr>
      <t>al Legii nr.294/2007</t>
    </r>
  </si>
  <si>
    <t>Partidele politice care au beneficiat de alocații de la bugetul de stat în anul 2022</t>
  </si>
  <si>
    <t>Valoarea totală a alocațiilor de la bugetul de stat în anul 2022                   (lei)</t>
  </si>
  <si>
    <t>Soldul alocațiilor la sfârșitul anului 2022</t>
  </si>
  <si>
    <t>Analiza privind alocațiile de la bugetul de stat primite de partidele politice în anul 2022 și nivelul de utilizare acestora în scopul promovării și încurajării  participării femeilor și tinerilor în procesul politic și electoral</t>
  </si>
  <si>
    <t>Partidel politice care au beneficiat de alocații de la bugetul de stat în anul 2022</t>
  </si>
  <si>
    <t>Valoarea totală a alocațiilor de la bugetul de stat în anul 2022                  (lei)</t>
  </si>
  <si>
    <t>Diferența dintre suma neutilizată și soldul alocațiilor la sfârșitul anului 2022</t>
  </si>
  <si>
    <t>Valoarea totală a alocațiilor de la bugetul de stat în anul 2022                   ( lei)</t>
  </si>
  <si>
    <t>Soldul alocațiilor la sfârșitul anul 2022</t>
  </si>
  <si>
    <t>Partidele politice ce au fost lipsite de alocații de la bugetul de stat pentru Anul 2022</t>
  </si>
  <si>
    <t>Alegerile parlamentare anticipate din 11.07.2021</t>
  </si>
  <si>
    <t>Partidul Politic ALIANȚA PENTRU UNIREA ROMÂNILOR+Partidul Politic „UNIUNEA SALVAȚI BASARABIA”</t>
  </si>
  <si>
    <t>Anexa nr. 10 la Hotărârea CEC</t>
  </si>
  <si>
    <t>Notă:</t>
  </si>
  <si>
    <t xml:space="preserve">Partidul Politic ALIANȚA PENTRU UNIREA ROMÂNILOR ( succesor Partidul Politic „UNIUNEA SALVAȚI BASARABIA”) </t>
  </si>
  <si>
    <t>Suma constatată neutilizată pentru anul 2021 din decizia procesului contravențional (lei)</t>
  </si>
  <si>
    <t xml:space="preserve">Partidul Politic „PATRIA” </t>
  </si>
  <si>
    <t xml:space="preserve">Mișcarea Profesioniștilor „Speranța - Надежда” </t>
  </si>
  <si>
    <t>42</t>
  </si>
  <si>
    <t>339</t>
  </si>
  <si>
    <t>7</t>
  </si>
  <si>
    <t>8355</t>
  </si>
  <si>
    <t>95</t>
  </si>
  <si>
    <t>68</t>
  </si>
  <si>
    <t>87</t>
  </si>
  <si>
    <t xml:space="preserve">Partidul Liberal* </t>
  </si>
  <si>
    <t>Partidul Politic "Partidul Stînga Europeană"*</t>
  </si>
  <si>
    <t>Partidul Politic Puterea Oamenilor**</t>
  </si>
  <si>
    <t>Partidul Politic „Partidul Unității Naționale”*</t>
  </si>
  <si>
    <t>Partidul Politic Partidul Popular din Republica Moldova**</t>
  </si>
  <si>
    <t xml:space="preserve">**Partidul Politic Partidul Popular din Republica Moldova -   nu a primit alocații de la bugetul de stat în anul 2022, însă având sold disponibil la începutul perioadei de gestiune a efectuat și raportat cheltuieli de birotică și comision bancar                  </t>
  </si>
  <si>
    <t xml:space="preserve">Partidul Popular Creștin Democrat** </t>
  </si>
  <si>
    <t xml:space="preserve">**Partidul Popular Creștin Democrat- nu a primit alocații de la bugetul de stat în anul 2022, însă având sold disponibil la începutul perioadei de gestiune a efectuat și raportat cheltuieli de birotică și comision bancar                  </t>
  </si>
  <si>
    <t>Partidul Politic „PATRIA”***</t>
  </si>
  <si>
    <t xml:space="preserve">cu performanțele obținute în alegerile  parlamentare </t>
  </si>
  <si>
    <t xml:space="preserve">cu performanțele obținute în alegerile parlamentare </t>
  </si>
  <si>
    <t>Donatiile de la  pers. juridice (lei)</t>
  </si>
  <si>
    <t>Sedii proprii (anexa nr.8 pentru anul 2022)</t>
  </si>
  <si>
    <t>Sedii luate în locațiune (anexa nr.8 pentru 2022)</t>
  </si>
  <si>
    <t xml:space="preserve">Valoarea bunului imobil (anexa nr.9) (lei) </t>
  </si>
  <si>
    <t>Sold la sfârșitul anului 2022 (lei)</t>
  </si>
  <si>
    <t xml:space="preserve">Partidul Politic „VOINȚA POPORULUI” </t>
  </si>
  <si>
    <t xml:space="preserve">*** Partidul Politic „PATRIA” - nu a beneficiat de alocații de la bugetul de stat în anul 2022, însă având sold disponibil la începutul perioadei de gestiune a efectuat și raportat plăți pentru tineret și femei                  </t>
  </si>
  <si>
    <t xml:space="preserve">Notă: </t>
  </si>
  <si>
    <t>11</t>
  </si>
  <si>
    <t xml:space="preserve"> Partidul Național Liberal</t>
  </si>
  <si>
    <t>Executare cheltuielilor  raportate față de valoarea alocațiilor              %</t>
  </si>
  <si>
    <t>Executare cheltuielilor  raportate față de valoarea alocațiilor             %</t>
  </si>
  <si>
    <t xml:space="preserve"> Anexa nr. 13 la Hotărârea CEC  </t>
  </si>
  <si>
    <t>Anexa nr. 15 la Hotărârea CEC</t>
  </si>
  <si>
    <r>
      <t>Partidul Politic „Partidul Unității Naționale”</t>
    </r>
    <r>
      <rPr>
        <sz val="8"/>
        <color theme="1"/>
        <rFont val="Times New Roman"/>
        <family val="1"/>
      </rPr>
      <t xml:space="preserve"> </t>
    </r>
  </si>
  <si>
    <t>Anexa nr. 19 la Hotărârea CEC</t>
  </si>
  <si>
    <t xml:space="preserve">Anexa nr. 12 la Hotărârea CEC  </t>
  </si>
  <si>
    <t xml:space="preserve">Notă: - Datele din prezentul tabel sunt colectate din rapoartele privind gestiunea financiară pentru anul 2022
- * nu poate fi identificat numărul de membri de partid, deoarece nu este completat raportul.                                                  </t>
  </si>
  <si>
    <t xml:space="preserve">Anexa nr. 12.1 la Hotărârea CEC  </t>
  </si>
  <si>
    <t xml:space="preserve">Anexa nr. 12.2 la Hotărârea CEC  </t>
  </si>
  <si>
    <t>Lista partidelor politice ce au indicat cifra ”0” la rubrica cotizațiilor membrilor de partid din cadrul Raportului privind gestiunea finananciară pentru anul 2022</t>
  </si>
  <si>
    <t>Date generalizatoare privind numărul total de membri de partid,  de membri care efectiv au cotizat și suma totală a cotizațiilor pentru anul 2022</t>
  </si>
  <si>
    <t>Lista partidelor politice ce au indicat cifra ”0” la sursele de venit prezentate în Rapoartele de gestiune financiară pentru anul 2022</t>
  </si>
  <si>
    <t>Anexa nr. 13.2 la Hotărârea CEC</t>
  </si>
  <si>
    <t>Informația privind Cheltuielile din sursele proprii - cotizații, donații și alte venituri, indicate de partidele politice în Rapoartele de gestiune financiară pentru anul 2022</t>
  </si>
  <si>
    <t>Partid politic</t>
  </si>
  <si>
    <t>Lista partidelor politice ce a indicat cifra ”0” la Cheltuielile din sursele proprii - cotizații, donații și alte venituri pentru anul 2022</t>
  </si>
  <si>
    <t>Anexa nr. 15.5 la Hotărârea CEC</t>
  </si>
  <si>
    <t>Donații, în bani, din partea membrilor de partid, lei</t>
  </si>
  <si>
    <t>Partidul Politic ”NOI”</t>
  </si>
  <si>
    <t>Partidul „Patrioţii Moldovei”</t>
  </si>
  <si>
    <t>Anexa nr. 13.1 la Hotărârea CEC</t>
  </si>
  <si>
    <t xml:space="preserve">Partidul Social Democrat European </t>
  </si>
  <si>
    <r>
      <rPr>
        <sz val="7"/>
        <color theme="1"/>
        <rFont val="Times New Roman"/>
        <family val="1"/>
        <charset val="238"/>
      </rPr>
      <t xml:space="preserve"> </t>
    </r>
    <r>
      <rPr>
        <sz val="12"/>
        <color theme="1"/>
        <rFont val="Times New Roman"/>
        <family val="1"/>
        <charset val="238"/>
      </rPr>
      <t>Partidul Popular Creştin Democrat</t>
    </r>
  </si>
  <si>
    <r>
      <t>8</t>
    </r>
    <r>
      <rPr>
        <sz val="12"/>
        <color theme="1"/>
        <rFont val="Times New Roman"/>
        <family val="1"/>
        <charset val="238"/>
      </rPr>
      <t>Partidul Politic „Partidul Socialiştilor din Republica Moldova”</t>
    </r>
  </si>
  <si>
    <r>
      <rPr>
        <sz val="7"/>
        <color theme="1"/>
        <rFont val="Times New Roman"/>
        <family val="1"/>
        <charset val="238"/>
      </rPr>
      <t xml:space="preserve"> </t>
    </r>
    <r>
      <rPr>
        <sz val="12"/>
        <color theme="1"/>
        <rFont val="Times New Roman"/>
        <family val="1"/>
        <charset val="238"/>
      </rPr>
      <t>Partidul politic Partidul Nostru</t>
    </r>
  </si>
  <si>
    <t>Partidul Politic ”MOLDOVA MARE”</t>
  </si>
  <si>
    <r>
      <rPr>
        <sz val="7"/>
        <color theme="1"/>
        <rFont val="Times New Roman"/>
        <family val="1"/>
        <charset val="238"/>
      </rPr>
      <t xml:space="preserve"> </t>
    </r>
    <r>
      <rPr>
        <sz val="12"/>
        <color theme="1"/>
        <rFont val="Times New Roman"/>
        <family val="1"/>
        <charset val="238"/>
      </rPr>
      <t>Mişcarea Social-Politică a Romilor din Republica Moldova</t>
    </r>
  </si>
  <si>
    <t>Partidul Politic "Partidul Stînga Europeană"</t>
  </si>
  <si>
    <r>
      <rPr>
        <sz val="7"/>
        <color theme="1"/>
        <rFont val="Times New Roman"/>
        <family val="1"/>
        <charset val="238"/>
      </rPr>
      <t xml:space="preserve"> </t>
    </r>
    <r>
      <rPr>
        <sz val="12"/>
        <color theme="1"/>
        <rFont val="Times New Roman"/>
        <family val="1"/>
        <charset val="238"/>
      </rPr>
      <t>Partidul Politic „Platforma Demnitate și Adevăr”</t>
    </r>
  </si>
  <si>
    <r>
      <rPr>
        <sz val="7"/>
        <color theme="1"/>
        <rFont val="Times New Roman"/>
        <family val="1"/>
        <charset val="238"/>
      </rPr>
      <t xml:space="preserve"> </t>
    </r>
    <r>
      <rPr>
        <sz val="12"/>
        <color theme="1"/>
        <rFont val="Times New Roman"/>
        <family val="1"/>
        <charset val="238"/>
      </rPr>
      <t>Partidul Politic „Pentru Oameni, Natură şi Animale”</t>
    </r>
  </si>
  <si>
    <t>Partidul Politic Coaliția pentru Unitate și Bunăstare.</t>
  </si>
  <si>
    <r>
      <rPr>
        <sz val="7"/>
        <color theme="1"/>
        <rFont val="Times New Roman"/>
        <family val="1"/>
        <charset val="238"/>
      </rPr>
      <t xml:space="preserve"> </t>
    </r>
    <r>
      <rPr>
        <sz val="12"/>
        <color theme="1"/>
        <rFont val="Times New Roman"/>
        <family val="1"/>
        <charset val="238"/>
      </rPr>
      <t>Partidul Politic „Partidul Unității Naționale”</t>
    </r>
  </si>
  <si>
    <t>Nr. membrilor de partid conform consemnărilor din statutul partidului politic</t>
  </si>
  <si>
    <t>64.16,09</t>
  </si>
  <si>
    <t>Lista partidelor politice care au depus rapoartele financiare depline și în conformitate cu prevederile legale</t>
  </si>
  <si>
    <r>
      <t>1.</t>
    </r>
    <r>
      <rPr>
        <sz val="7"/>
        <color rgb="FF000000"/>
        <rFont val="Times New Roman"/>
        <family val="1"/>
        <charset val="238"/>
      </rPr>
      <t xml:space="preserve">      </t>
    </r>
    <r>
      <rPr>
        <sz val="12"/>
        <color rgb="FF000000"/>
        <rFont val="Times New Roman"/>
        <family val="1"/>
        <charset val="238"/>
      </rPr>
      <t> </t>
    </r>
  </si>
  <si>
    <r>
      <t>2.</t>
    </r>
    <r>
      <rPr>
        <sz val="7"/>
        <color rgb="FF000000"/>
        <rFont val="Times New Roman"/>
        <family val="1"/>
        <charset val="238"/>
      </rPr>
      <t xml:space="preserve">      </t>
    </r>
    <r>
      <rPr>
        <sz val="12"/>
        <color rgb="FF000000"/>
        <rFont val="Times New Roman"/>
        <family val="1"/>
        <charset val="238"/>
      </rPr>
      <t> </t>
    </r>
  </si>
  <si>
    <r>
      <t>3.</t>
    </r>
    <r>
      <rPr>
        <sz val="7"/>
        <color rgb="FF000000"/>
        <rFont val="Times New Roman"/>
        <family val="1"/>
        <charset val="238"/>
      </rPr>
      <t xml:space="preserve">      </t>
    </r>
    <r>
      <rPr>
        <sz val="12"/>
        <color rgb="FF000000"/>
        <rFont val="Times New Roman"/>
        <family val="1"/>
        <charset val="238"/>
      </rPr>
      <t> </t>
    </r>
  </si>
  <si>
    <r>
      <t>4.</t>
    </r>
    <r>
      <rPr>
        <sz val="7"/>
        <color rgb="FF000000"/>
        <rFont val="Times New Roman"/>
        <family val="1"/>
        <charset val="238"/>
      </rPr>
      <t xml:space="preserve">      </t>
    </r>
    <r>
      <rPr>
        <sz val="12"/>
        <color rgb="FF000000"/>
        <rFont val="Times New Roman"/>
        <family val="1"/>
        <charset val="238"/>
      </rPr>
      <t> </t>
    </r>
  </si>
  <si>
    <r>
      <t>5.</t>
    </r>
    <r>
      <rPr>
        <sz val="7"/>
        <color rgb="FF000000"/>
        <rFont val="Times New Roman"/>
        <family val="1"/>
        <charset val="238"/>
      </rPr>
      <t xml:space="preserve">      </t>
    </r>
    <r>
      <rPr>
        <sz val="12"/>
        <color rgb="FF000000"/>
        <rFont val="Times New Roman"/>
        <family val="1"/>
        <charset val="238"/>
      </rPr>
      <t> </t>
    </r>
  </si>
  <si>
    <r>
      <t>6.</t>
    </r>
    <r>
      <rPr>
        <sz val="7"/>
        <color rgb="FF000000"/>
        <rFont val="Times New Roman"/>
        <family val="1"/>
        <charset val="238"/>
      </rPr>
      <t xml:space="preserve">      </t>
    </r>
    <r>
      <rPr>
        <sz val="12"/>
        <color rgb="FF000000"/>
        <rFont val="Times New Roman"/>
        <family val="1"/>
        <charset val="238"/>
      </rPr>
      <t> </t>
    </r>
  </si>
  <si>
    <r>
      <t>7.</t>
    </r>
    <r>
      <rPr>
        <sz val="7"/>
        <color rgb="FF000000"/>
        <rFont val="Times New Roman"/>
        <family val="1"/>
        <charset val="238"/>
      </rPr>
      <t xml:space="preserve">      </t>
    </r>
    <r>
      <rPr>
        <sz val="12"/>
        <color rgb="FF000000"/>
        <rFont val="Times New Roman"/>
        <family val="1"/>
        <charset val="238"/>
      </rPr>
      <t> </t>
    </r>
  </si>
  <si>
    <r>
      <t>8.</t>
    </r>
    <r>
      <rPr>
        <sz val="7"/>
        <color rgb="FF000000"/>
        <rFont val="Times New Roman"/>
        <family val="1"/>
        <charset val="238"/>
      </rPr>
      <t xml:space="preserve">      </t>
    </r>
    <r>
      <rPr>
        <sz val="12"/>
        <color rgb="FF000000"/>
        <rFont val="Times New Roman"/>
        <family val="1"/>
        <charset val="238"/>
      </rPr>
      <t> </t>
    </r>
  </si>
  <si>
    <r>
      <t>9.</t>
    </r>
    <r>
      <rPr>
        <sz val="7"/>
        <color rgb="FF000000"/>
        <rFont val="Times New Roman"/>
        <family val="1"/>
        <charset val="238"/>
      </rPr>
      <t xml:space="preserve">      </t>
    </r>
    <r>
      <rPr>
        <sz val="12"/>
        <color rgb="FF000000"/>
        <rFont val="Times New Roman"/>
        <family val="1"/>
        <charset val="238"/>
      </rPr>
      <t> </t>
    </r>
  </si>
  <si>
    <r>
      <t>10.</t>
    </r>
    <r>
      <rPr>
        <sz val="7"/>
        <color rgb="FF000000"/>
        <rFont val="Times New Roman"/>
        <family val="1"/>
        <charset val="238"/>
      </rPr>
      <t xml:space="preserve">  </t>
    </r>
    <r>
      <rPr>
        <sz val="12"/>
        <color rgb="FF000000"/>
        <rFont val="Times New Roman"/>
        <family val="1"/>
        <charset val="238"/>
      </rPr>
      <t> </t>
    </r>
  </si>
  <si>
    <r>
      <t>11.</t>
    </r>
    <r>
      <rPr>
        <sz val="7"/>
        <color rgb="FF000000"/>
        <rFont val="Times New Roman"/>
        <family val="1"/>
        <charset val="238"/>
      </rPr>
      <t xml:space="preserve">  </t>
    </r>
    <r>
      <rPr>
        <sz val="12"/>
        <color rgb="FF000000"/>
        <rFont val="Times New Roman"/>
        <family val="1"/>
        <charset val="238"/>
      </rPr>
      <t> </t>
    </r>
  </si>
  <si>
    <r>
      <t>12.</t>
    </r>
    <r>
      <rPr>
        <sz val="7"/>
        <color rgb="FF000000"/>
        <rFont val="Times New Roman"/>
        <family val="1"/>
        <charset val="238"/>
      </rPr>
      <t xml:space="preserve">  </t>
    </r>
    <r>
      <rPr>
        <sz val="12"/>
        <color rgb="FF000000"/>
        <rFont val="Times New Roman"/>
        <family val="1"/>
        <charset val="238"/>
      </rPr>
      <t> </t>
    </r>
  </si>
  <si>
    <r>
      <t>13.</t>
    </r>
    <r>
      <rPr>
        <sz val="7"/>
        <color rgb="FF000000"/>
        <rFont val="Times New Roman"/>
        <family val="1"/>
        <charset val="238"/>
      </rPr>
      <t xml:space="preserve">  </t>
    </r>
    <r>
      <rPr>
        <sz val="12"/>
        <color rgb="FF000000"/>
        <rFont val="Times New Roman"/>
        <family val="1"/>
        <charset val="238"/>
      </rPr>
      <t> </t>
    </r>
  </si>
  <si>
    <r>
      <t>14.</t>
    </r>
    <r>
      <rPr>
        <sz val="7"/>
        <color rgb="FF000000"/>
        <rFont val="Times New Roman"/>
        <family val="1"/>
        <charset val="238"/>
      </rPr>
      <t xml:space="preserve">  </t>
    </r>
    <r>
      <rPr>
        <sz val="12"/>
        <color rgb="FF000000"/>
        <rFont val="Times New Roman"/>
        <family val="1"/>
        <charset val="238"/>
      </rPr>
      <t> </t>
    </r>
  </si>
  <si>
    <t xml:space="preserve">Nr. </t>
  </si>
  <si>
    <t>d/o</t>
  </si>
  <si>
    <t>Partidul Social Democrat European</t>
  </si>
  <si>
    <t>Partidul Popular Creștin Democrat</t>
  </si>
  <si>
    <t>Partidul Politic „NOI”</t>
  </si>
  <si>
    <t>Nr.</t>
  </si>
  <si>
    <t>Partidul Politic</t>
  </si>
  <si>
    <t>PARTIDUL POLITIC NOUA OPŢIUNE ISTORICĂ</t>
  </si>
  <si>
    <t>Partidul Politic "Partidul Popular Democrat din Moldova"</t>
  </si>
  <si>
    <t>Partidul Politic „MOLDOVA MARE”</t>
  </si>
  <si>
    <t>Mișcarea Social - Politică a Romilor din Republica Moldova</t>
  </si>
  <si>
    <t>Partidul Politic „Pentru Oameni, Natură și Animale”</t>
  </si>
  <si>
    <r>
      <t>15.</t>
    </r>
    <r>
      <rPr>
        <sz val="7"/>
        <color rgb="FF000000"/>
        <rFont val="Times New Roman"/>
        <family val="1"/>
        <charset val="238"/>
      </rPr>
      <t xml:space="preserve">  </t>
    </r>
    <r>
      <rPr>
        <sz val="12"/>
        <color rgb="FF000000"/>
        <rFont val="Times New Roman"/>
        <family val="1"/>
        <charset val="238"/>
      </rPr>
      <t> </t>
    </r>
  </si>
  <si>
    <t>Lista partidelor politice
care au depus rapoartele financiare depline cu reflectarea cifrei „0” la toate compartimentele</t>
  </si>
  <si>
    <t>Mișcarea Profesioniștilor "Speranţa-Надежда"</t>
  </si>
  <si>
    <t>Partidul politic „Partidul Stînga Europeană"</t>
  </si>
  <si>
    <t>Partidul politic Mișcarea Populară Antimafie</t>
  </si>
  <si>
    <t>Partidul Politic "Partidul Acțiune și Solidaritate"</t>
  </si>
  <si>
    <r>
      <t>16.</t>
    </r>
    <r>
      <rPr>
        <sz val="7"/>
        <color rgb="FF000000"/>
        <rFont val="Times New Roman"/>
        <family val="1"/>
        <charset val="238"/>
      </rPr>
      <t xml:space="preserve">  </t>
    </r>
    <r>
      <rPr>
        <sz val="12"/>
        <color rgb="FF000000"/>
        <rFont val="Times New Roman"/>
        <family val="1"/>
        <charset val="238"/>
      </rPr>
      <t> </t>
    </r>
  </si>
  <si>
    <t>Partidul Politic "VOINŢA POPORULUI"</t>
  </si>
  <si>
    <r>
      <t>17.</t>
    </r>
    <r>
      <rPr>
        <sz val="7"/>
        <color rgb="FF000000"/>
        <rFont val="Times New Roman"/>
        <family val="1"/>
        <charset val="238"/>
      </rPr>
      <t xml:space="preserve">  </t>
    </r>
    <r>
      <rPr>
        <sz val="12"/>
        <color rgb="FF000000"/>
        <rFont val="Times New Roman"/>
        <family val="1"/>
        <charset val="238"/>
      </rPr>
      <t> </t>
    </r>
  </si>
  <si>
    <r>
      <t>18.</t>
    </r>
    <r>
      <rPr>
        <sz val="7"/>
        <color rgb="FF000000"/>
        <rFont val="Times New Roman"/>
        <family val="1"/>
        <charset val="238"/>
      </rPr>
      <t xml:space="preserve">  </t>
    </r>
    <r>
      <rPr>
        <sz val="12"/>
        <color rgb="FF000000"/>
        <rFont val="Times New Roman"/>
        <family val="1"/>
        <charset val="238"/>
      </rPr>
      <t> </t>
    </r>
  </si>
  <si>
    <t>Partidul Politic ”PRO MOLDOVA”</t>
  </si>
  <si>
    <r>
      <t>19.</t>
    </r>
    <r>
      <rPr>
        <sz val="7"/>
        <color rgb="FF000000"/>
        <rFont val="Times New Roman"/>
        <family val="1"/>
        <charset val="238"/>
      </rPr>
      <t xml:space="preserve">  </t>
    </r>
    <r>
      <rPr>
        <sz val="12"/>
        <color rgb="FF000000"/>
        <rFont val="Times New Roman"/>
        <family val="1"/>
        <charset val="238"/>
      </rPr>
      <t> </t>
    </r>
  </si>
  <si>
    <r>
      <t>20.</t>
    </r>
    <r>
      <rPr>
        <sz val="7"/>
        <color rgb="FF000000"/>
        <rFont val="Times New Roman"/>
        <family val="1"/>
        <charset val="238"/>
      </rPr>
      <t xml:space="preserve">  </t>
    </r>
    <r>
      <rPr>
        <sz val="12"/>
        <color rgb="FF000000"/>
        <rFont val="Times New Roman"/>
        <family val="1"/>
        <charset val="238"/>
      </rPr>
      <t> </t>
    </r>
  </si>
  <si>
    <r>
      <t>21.</t>
    </r>
    <r>
      <rPr>
        <sz val="7"/>
        <color rgb="FF000000"/>
        <rFont val="Times New Roman"/>
        <family val="1"/>
        <charset val="238"/>
      </rPr>
      <t xml:space="preserve">  </t>
    </r>
    <r>
      <rPr>
        <sz val="12"/>
        <color rgb="FF000000"/>
        <rFont val="Times New Roman"/>
        <family val="1"/>
        <charset val="238"/>
      </rPr>
      <t> </t>
    </r>
  </si>
  <si>
    <t>Lista partidelor politice
care au depus rapoartele financiare cu erori de calcul, cu reflectarea greșită a sumelor din donații și subvenții, a cheltuielilor, precum și cu informații incomplete</t>
  </si>
  <si>
    <t>Denumirea partidului politic</t>
  </si>
  <si>
    <t>1.</t>
  </si>
  <si>
    <t>(modificat din Partidul Democrat din Moldova)</t>
  </si>
  <si>
    <t>2.</t>
  </si>
  <si>
    <t xml:space="preserve">Partidul Comuniștilor din Republica Moldova </t>
  </si>
  <si>
    <t>3.</t>
  </si>
  <si>
    <t>6.</t>
  </si>
  <si>
    <t>4.</t>
  </si>
  <si>
    <t>8.</t>
  </si>
  <si>
    <t>5.</t>
  </si>
  <si>
    <t>10.</t>
  </si>
  <si>
    <t>13.</t>
  </si>
  <si>
    <t>7.</t>
  </si>
  <si>
    <t>18.</t>
  </si>
  <si>
    <t xml:space="preserve">Partidul Politic „Uniunea Creștin-Socială din Moldova” </t>
  </si>
  <si>
    <t>19.</t>
  </si>
  <si>
    <t>Partidul Politic ”Partidul Socialiștilor din Republica Moldova”</t>
  </si>
  <si>
    <t>9.</t>
  </si>
  <si>
    <t>22.</t>
  </si>
  <si>
    <t xml:space="preserve">Partidul Politic Partidul Verde Ecologist </t>
  </si>
  <si>
    <t>25.</t>
  </si>
  <si>
    <t>11.</t>
  </si>
  <si>
    <t>27.</t>
  </si>
  <si>
    <t>12.</t>
  </si>
  <si>
    <t>29.</t>
  </si>
  <si>
    <t xml:space="preserve">Partidul Politic „NOI” </t>
  </si>
  <si>
    <t>33.</t>
  </si>
  <si>
    <t>14.</t>
  </si>
  <si>
    <t>34.</t>
  </si>
  <si>
    <t>Partidul Politic ”Partidul Popular Democrat din Moldova”</t>
  </si>
  <si>
    <t>15.</t>
  </si>
  <si>
    <t>38.</t>
  </si>
  <si>
    <t>16.</t>
  </si>
  <si>
    <t>40.</t>
  </si>
  <si>
    <t xml:space="preserve">Partidul Politic „MOLDOVA MARE” </t>
  </si>
  <si>
    <t>17.</t>
  </si>
  <si>
    <t>41.</t>
  </si>
  <si>
    <t>42.</t>
  </si>
  <si>
    <t xml:space="preserve">Mișcarea Social-Politică a Romilor din Republica Moldova     </t>
  </si>
  <si>
    <t>43.</t>
  </si>
  <si>
    <t xml:space="preserve">Partidul ”Patrioții Moldovei”   </t>
  </si>
  <si>
    <t>20.</t>
  </si>
  <si>
    <t>44.</t>
  </si>
  <si>
    <t>Partidul Politic „Partidul Stînga Europeană"</t>
  </si>
  <si>
    <t>21.</t>
  </si>
  <si>
    <t>45.</t>
  </si>
  <si>
    <t>46.</t>
  </si>
  <si>
    <t>23.</t>
  </si>
  <si>
    <t>49.</t>
  </si>
  <si>
    <t>24.</t>
  </si>
  <si>
    <t>52.</t>
  </si>
  <si>
    <t>53.</t>
  </si>
  <si>
    <t>26.</t>
  </si>
  <si>
    <t>55.</t>
  </si>
  <si>
    <t>56.</t>
  </si>
  <si>
    <t>28.</t>
  </si>
  <si>
    <t>57.</t>
  </si>
  <si>
    <t>58.</t>
  </si>
  <si>
    <t>30.</t>
  </si>
  <si>
    <t>62.</t>
  </si>
  <si>
    <t>Partidul Politic „Partidul Acțiunii Comune - Congresul Civic”</t>
  </si>
  <si>
    <t>31.</t>
  </si>
  <si>
    <t>64.</t>
  </si>
  <si>
    <t>32.</t>
  </si>
  <si>
    <t>65.</t>
  </si>
  <si>
    <t>67.</t>
  </si>
  <si>
    <t>68.</t>
  </si>
  <si>
    <t>35.</t>
  </si>
  <si>
    <t>73.</t>
  </si>
  <si>
    <t xml:space="preserve">Lista partidelor politice care au prezentat în termenul stabilit de lege rapoartele financiare pentru anul 2022 prin sistemul SSI „Control Financiar” și pe suport de hârtie </t>
  </si>
  <si>
    <t xml:space="preserve">Anexa nr. 2 la Hotărârea CEC </t>
  </si>
  <si>
    <t>Nr. de înregistrare la ASP</t>
  </si>
  <si>
    <t>Partidul Social Democrat European (modificat din Partidul Democrat din Moldova)</t>
  </si>
  <si>
    <t xml:space="preserve">Anexa nr. 5 la Hotărârea CEC </t>
  </si>
  <si>
    <t xml:space="preserve">Anexa nr. 6 la Hotărârea CEC  </t>
  </si>
  <si>
    <t>Anexa nr. 6.1  la Hotărârea CEC</t>
  </si>
  <si>
    <t>Anexa nr. 6.2 la Hotărârea CEC</t>
  </si>
  <si>
    <t xml:space="preserve">  Anexa nr. 6.3 la Hotărârea CEC  </t>
  </si>
  <si>
    <t>Anexa nr. 7 la Hotărârea CEC</t>
  </si>
  <si>
    <t>Anexa nr. 14 la Hotărârea CEC</t>
  </si>
  <si>
    <t>Anexa nr. 15.1  la Hotărârea CEC</t>
  </si>
  <si>
    <t>Anexa nr. 15.2 la Hotărârea CEC</t>
  </si>
  <si>
    <t>Anexa nr. 15.3 la Hotărârea CEC</t>
  </si>
  <si>
    <t>Anexa nr. 15.4 la Hotărârea CEC</t>
  </si>
  <si>
    <t xml:space="preserve">Anexa nr. 18 la Hotărârea CEC  </t>
  </si>
  <si>
    <t xml:space="preserve">Anexa nr. 17 la Hotărârea CEC  </t>
  </si>
  <si>
    <t xml:space="preserve">Anexa nr. 16 la Hotărârea CEC  </t>
  </si>
  <si>
    <t>Data înregistrării la ASP</t>
  </si>
  <si>
    <t>Mișcarea Profesioniștilor ”Speranța - Надежда”</t>
  </si>
  <si>
    <t>Partidul ”Moldova Unită – Eдиная Молдова”</t>
  </si>
  <si>
    <t>37.</t>
  </si>
  <si>
    <t>47.</t>
  </si>
  <si>
    <t>48.</t>
  </si>
  <si>
    <t>50.</t>
  </si>
  <si>
    <t>36.</t>
  </si>
  <si>
    <t>51.</t>
  </si>
  <si>
    <t>39.</t>
  </si>
  <si>
    <t>59.</t>
  </si>
  <si>
    <t>60.</t>
  </si>
  <si>
    <t>Partidul Politic ”Partidul Acțiune și Solidaritate”</t>
  </si>
  <si>
    <t>61.</t>
  </si>
  <si>
    <t>63.</t>
  </si>
  <si>
    <t>66.</t>
  </si>
  <si>
    <t>69.</t>
  </si>
  <si>
    <t>54.</t>
  </si>
  <si>
    <t>70.</t>
  </si>
  <si>
    <t>71.</t>
  </si>
  <si>
    <t>72.</t>
  </si>
  <si>
    <t>Lista partidelor politice care au avut obligația de a prezenta rapoartele financiare pentru anul 2022</t>
  </si>
  <si>
    <t xml:space="preserve">Anexa nr. 1 la Hotărârea CEC </t>
  </si>
  <si>
    <t>*Partidul Liberal - suma cheltuielilor din alocații pentru tineri și femei din raportul financiar anual diferă (0,02 lei) de sumele raportate pe acest segment în informația lunară privind cheltuielile din alocații de la bugetul de stat (tineret - 21.129,68; femei - 86.120,34)</t>
  </si>
  <si>
    <t xml:space="preserve">*Partidul Politic „Partidul Unității Naționale” - valorile înregistrate pentru fiecare categorie de cheltuieli din informația lunară privind cheltuielile
 partidului politic din alocații de la bugetul de stat diferă de cele prezentate în raportul financiar anual (plăți total: - 402.455,62 cu 4.435,22 lei mai puțin; cheltuieli pentru sedii - 148.509,82 cu 76.345,18 lei mai mult; cheltuieli de personal - 21.000,00 cu 14.000,00 lei mai mult; cheltuieli pentru telecomunicații - 14.637,00 cu 2.572,00 lei mai mult; cheltuieli de birotică, comision bancar - 1.423,50 cu 100,50 lei mai mult; cheltuieli pentru programe pentru tineret și femei - 216.849,30 cu 97.452,90 lei mai puțin; soldul la data de 31.12.2022 - 123.486,27 cu 4.435,22 lei mai mult).
</t>
  </si>
  <si>
    <t xml:space="preserve">**Partidul Politic Puterea Oamenilor - suma totală a cheltuielilor din alocații de la bugetul de stat reflectată în raportul financiar anual diferă de suma totală a cheltuielilor din informațiile lunare privind cheltuielile partidului politic din alocații de la bugetul de stat (plăți total - 0 cu 17.321,07 lei mai puțin; cheltuieli pentru programe pentru tineret și femei - 0 cu 12.492,87 lei mai puțin). </t>
  </si>
  <si>
    <t>*Partidul Politic "Partidul Stînga Europeană" - valorile înregistrate la ”alocații de la bugetul de stat intrate în perioada de raportare” din informația lunară privind cheltuielile partidului din alocații de la bugetul de stat diferă de cele prezentate în raportul financiar anual cu o eroare de 0,20 lei, reflectate și în sold la 31.12.2022 alocații - 4.790,08; sold la 31.12.2022 - 2.754,74 lei.</t>
  </si>
  <si>
    <t>Număr de înregi- strare la ASP</t>
  </si>
  <si>
    <t>Data prezentării</t>
  </si>
  <si>
    <t>Anexa nr. 14.1 la Hotărârea CEC</t>
  </si>
  <si>
    <t>Total:</t>
  </si>
  <si>
    <t>31.03.2023           04.04.2023</t>
  </si>
  <si>
    <t>Anexa nr. 14.2 la Hotărârea CEC</t>
  </si>
  <si>
    <t xml:space="preserve">Total: </t>
  </si>
  <si>
    <t>Efectivul de personal din staff-ul partidelor politice și cheltuielile pentru retribuirea muncii</t>
  </si>
  <si>
    <t>*Partidul Politic ”Democraţia Acasă” - valorile înregistrate în informația lunară privind cheltuielile partidului politic din alocații de la bugetul de stat
diferă de cele prezentate în raportul financiar anual pentru fiecare categorie de cheltuieli , astfel sumele reflectate în tabel sunt extrase din informațiile lunare (anexa nr.7) prezentate în anul 2022</t>
  </si>
  <si>
    <t>Partidul Politic ”Democraţia Acasă”*</t>
  </si>
  <si>
    <t>Partidul Regiunilor din Moldova**</t>
  </si>
  <si>
    <t xml:space="preserve">**Partidul Regiunilor din Moldova – datele prezentate în anexa nr. 7 diferă de cele din anexa nr. 8
</t>
  </si>
  <si>
    <t>Partidul Politic "Democrația Acasă"*</t>
  </si>
  <si>
    <t>Date generalizatoare privind utilizarea de către partidele politice în perioada anului 2022 a alocațiilor de la bugetul de stat în scopul promovării și încurajării participării femeilor și tinerilor în procesul politic și electoral, alocate acestora în anul 2022, cât și utilizarea de către partidele politice în scopul menționat, a soldului restant neutilizat pentru destinația dată în perioada anului 2021</t>
  </si>
  <si>
    <r>
      <rPr>
        <sz val="7"/>
        <color theme="1"/>
        <rFont val="Times New Roman"/>
        <family val="1"/>
        <charset val="238"/>
      </rPr>
      <t xml:space="preserve"> </t>
    </r>
    <r>
      <rPr>
        <sz val="12"/>
        <color theme="1"/>
        <rFont val="Times New Roman"/>
        <family val="1"/>
        <charset val="238"/>
      </rPr>
      <t>Partidul Politic „Partidul Popular European din Moldova”</t>
    </r>
  </si>
  <si>
    <t>Partidul Politic Moldovenesc „Ai Nostri”*</t>
  </si>
  <si>
    <t xml:space="preserve">  Partidul Politic ”PRO MOLDOVA”)</t>
  </si>
  <si>
    <t>Notă:     
 Partidul Liberal - lipsit de alocații pentru  perioadă ianuarie -iunie 2022
 Partidul Politic „Șor” - lipsit de alocații pentru o perioadă  ianuarie -decembrie 2022
 Partidul Politic Partidul Popular din Republica Moldova - lipsit de alocații până la atingerea sumei de 4751,25 lei în anul 2022 
 Partidul Politic Partidul Acasă Construim Europa „PACE” - toate ordinele de plată înaintate la trezoreria de stat sunt respinse cu mențiunea „nu a fost identificat in registru codul fiscal beneficiar și codul IBAN”
 Partidul Politic Partidul Oamenilor Muncii –  a fost lipsit de alocații pentru perioada ianuarie-iunie 2022
 Partidul Politic „Noi” – a fost lipsit de alocații pentru perioada ianuarie-iunie 2022</t>
  </si>
  <si>
    <t>* - Nu au transmis Comisiei Electorale Centrale informații cu privire la rechizitele contului bancar destinat alocațiilor de la bugetul de stat</t>
  </si>
  <si>
    <t>** - Toate ordinele de plată înaintate la trezoreria de stat au fost respinse cu mențiunea „nu a fost identificat în registru codul fiscal beneficiar și codul IBAN”</t>
  </si>
  <si>
    <t>Mișcarea profesioniștilor „Speranța-Надежда” -  Din suma alocațiilor de la bugetul de stat calculate partidului politic pentru anul 2022, în mărime de 27.550,35 lei, acesta nu a recepționat alocații în mărime de 2.295,89 lei, deoarece Trezoreria de stat a respins ordinele de plată înaintate, aplicând mențiunea „Nu a fost identificat în registru codul fiscal al beneficiarului și codul IBAN”, sumele respective au rămas în bugetul de stat.</t>
  </si>
  <si>
    <t>Partidul Socialist din Moldova*</t>
  </si>
  <si>
    <t>Partidul Politic „Partidul Legii și Dreptății”*</t>
  </si>
  <si>
    <t>Mișcarea profesioniștilor „Speranța-Надежда”**</t>
  </si>
  <si>
    <t>Partidul Politic Partidul Oamenilor Muncii*</t>
  </si>
  <si>
    <t>Partidul Politic NOUA OPȚIUNE ISTORICĂ*</t>
  </si>
  <si>
    <t>Partidul Politic „Noi”*</t>
  </si>
  <si>
    <t>Partidul Politic „PARTIDUL RUSO-SLAVEAN DIN MOLDOVA”*</t>
  </si>
  <si>
    <t>Partidul Politic Partidul Acasă Construim Europa „PACE” **</t>
  </si>
  <si>
    <t>Partidul Politic „PARTIDUL SCHIMBĂRII”*</t>
  </si>
  <si>
    <t>Anexa nr. 4 la Hotărârea CEC</t>
  </si>
  <si>
    <t>Anexa nr. 11 la Hotărârea CEC</t>
  </si>
  <si>
    <t>Partidul Politic ”Partidul Stînga Europeană” - a declarat în raportul de gestiune financiară pentru anul 2022, alocații de la bugetul de stat în sumă de 4790,28 lei</t>
  </si>
  <si>
    <t>Partidul Politic ,,Democrația Acasă” - a declarat în raportul de gestiune financiară pentru anul 2022, alocații de la bugetul de stat în sumă de 221299,30 lei</t>
  </si>
  <si>
    <t>Donații, în bani, din partea altor persoane fizice din țară, lei</t>
  </si>
  <si>
    <t xml:space="preserve">Tabel generalizator al datelor din rapoartele privind gestiunea financiară pentru anul 2022 prezentate de partidele politice    
</t>
  </si>
  <si>
    <t>Partidul Politic „PRO MOLDOVA” *</t>
  </si>
  <si>
    <t>Partidul Politic „Democrația Acasă”*</t>
  </si>
  <si>
    <t>Partidul Politic ,,PRO MOLDOVA”</t>
  </si>
  <si>
    <t xml:space="preserve">Partidul Politic ,,Uniunea Creştin-Socială din Moldova" </t>
  </si>
  <si>
    <t>Partidul Politic ”Partidul Socialiştilor din Republica Moldova”</t>
  </si>
  <si>
    <t>PARTIDUL POLITIC NOUA OPȚIUNE ISTORICĂ</t>
  </si>
  <si>
    <t>Partidul Politic ,,NOI”</t>
  </si>
  <si>
    <t xml:space="preserve">Partidul Politic ,,MOLDOVA MARE” </t>
  </si>
  <si>
    <t xml:space="preserve">Partidul ”Patrioţii Moldovei”                                                   </t>
  </si>
  <si>
    <t>Partidul Politic,,Partidul Stînga Europeană"</t>
  </si>
  <si>
    <t>Partidul Politic ,,Partidul Societății Progresiste”</t>
  </si>
  <si>
    <t>Partidul Politic ,,Partidul Acțiunii Comune - Congresul Civic”</t>
  </si>
  <si>
    <t>Partidul Politic ,,Partidul Progresului Național”</t>
  </si>
  <si>
    <t>Total: 36</t>
  </si>
  <si>
    <t>Lista partidelor politice despre care nu au prezentat informații privind conturile bancare deținute în instituțiile financiare, pentru anul 2022</t>
  </si>
  <si>
    <t>Anexa nr. 14.3 la Hotărârea CEC</t>
  </si>
  <si>
    <t>Partidul Acțiunea Democrațică</t>
  </si>
  <si>
    <t>Anexa nr. 14.4 la Hotărârea CEC</t>
  </si>
  <si>
    <t>Banca de deservire a PP</t>
  </si>
  <si>
    <r>
      <t xml:space="preserve">Partidul </t>
    </r>
    <r>
      <rPr>
        <sz val="12"/>
        <color rgb="FF333333"/>
        <rFont val="Times New Roman"/>
        <family val="1"/>
        <charset val="238"/>
      </rPr>
      <t>Politic „Uniunea Creştin-Socială din Moldova”</t>
    </r>
  </si>
  <si>
    <r>
      <t>B.C. „</t>
    </r>
    <r>
      <rPr>
        <sz val="12"/>
        <color rgb="FF000000"/>
        <rFont val="Times New Roman"/>
        <family val="1"/>
        <charset val="238"/>
      </rPr>
      <t>ENERGBANK” S.A.</t>
    </r>
  </si>
  <si>
    <r>
      <t xml:space="preserve">Partidul </t>
    </r>
    <r>
      <rPr>
        <sz val="12"/>
        <color theme="1"/>
        <rFont val="Times New Roman"/>
        <family val="1"/>
        <charset val="238"/>
      </rPr>
      <t>Social Democrat European</t>
    </r>
  </si>
  <si>
    <r>
      <t>B.C. „EXIMBANK</t>
    </r>
    <r>
      <rPr>
        <sz val="12"/>
        <color rgb="FF000000"/>
        <rFont val="Times New Roman"/>
        <family val="1"/>
        <charset val="238"/>
      </rPr>
      <t>” S.A.</t>
    </r>
  </si>
  <si>
    <r>
      <t xml:space="preserve">Partidul </t>
    </r>
    <r>
      <rPr>
        <sz val="12"/>
        <color theme="1"/>
        <rFont val="Times New Roman"/>
        <family val="1"/>
        <charset val="238"/>
      </rPr>
      <t>Politic „PARTIDUL SCHIMBĂRII”</t>
    </r>
  </si>
  <si>
    <t>„FinComBank” S.A.</t>
  </si>
  <si>
    <t>B.C. „MOLDOVA - AGROINDBANK” S.A.</t>
  </si>
  <si>
    <t>Partidul Agrar din Moldova</t>
  </si>
  <si>
    <r>
      <t>Partidul Politic „MOLDOVA MARE</t>
    </r>
    <r>
      <rPr>
        <b/>
        <sz val="12"/>
        <color theme="1"/>
        <rFont val="Times New Roman"/>
        <family val="1"/>
        <charset val="238"/>
      </rPr>
      <t>”</t>
    </r>
  </si>
  <si>
    <t>Partidul „Patrioţii Moldovei"</t>
  </si>
  <si>
    <t>Partidul Politic ALIANŢA PENTRU UNIREA ROMÂNILOR</t>
  </si>
  <si>
    <t>Partidul Politic „Partidul Popular European din Moldova"</t>
  </si>
  <si>
    <t>Partidul Politic "Partidul Acţiune şi Solidaritate"</t>
  </si>
  <si>
    <r>
      <t xml:space="preserve">Partidul </t>
    </r>
    <r>
      <rPr>
        <sz val="12"/>
        <color rgb="FF333333"/>
        <rFont val="Times New Roman"/>
        <family val="1"/>
        <charset val="238"/>
      </rPr>
      <t>Politic „Puterea Oamenilor”</t>
    </r>
  </si>
  <si>
    <t>B.C. „Moldindconbank” S.A.</t>
  </si>
  <si>
    <t>Partidul Politic „Democraţia Acasă"</t>
  </si>
  <si>
    <r>
      <t xml:space="preserve">Partidul </t>
    </r>
    <r>
      <rPr>
        <sz val="12"/>
        <color theme="1"/>
        <rFont val="Times New Roman"/>
        <family val="1"/>
        <charset val="238"/>
      </rPr>
      <t>Popular Creştin Democrat</t>
    </r>
  </si>
  <si>
    <r>
      <t>B.C. „</t>
    </r>
    <r>
      <rPr>
        <sz val="12"/>
        <color rgb="FF000000"/>
        <rFont val="Times New Roman"/>
        <family val="1"/>
        <charset val="238"/>
      </rPr>
      <t>VICTORIABANK” S.A.</t>
    </r>
  </si>
  <si>
    <t>Mişcarea Profesioniştilor „Speranţa-Надежда”</t>
  </si>
  <si>
    <r>
      <t xml:space="preserve">Partidul </t>
    </r>
    <r>
      <rPr>
        <sz val="12"/>
        <color theme="1"/>
        <rFont val="Times New Roman"/>
        <family val="1"/>
        <charset val="238"/>
      </rPr>
      <t>Liberal</t>
    </r>
  </si>
  <si>
    <t>Partidul Politic „Partidul Societății Progresiste"</t>
  </si>
  <si>
    <t>Partidul Politic „Partidul Acţiunii Comune - Congresul Civic”</t>
  </si>
  <si>
    <t xml:space="preserve">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</si>
  <si>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</si>
  <si>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</si>
  <si>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</si>
  <si>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</si>
  <si>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</si>
  <si>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</si>
  <si>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</si>
  <si>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</si>
  <si>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</si>
  <si>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</si>
  <si>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</si>
  <si>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</si>
  <si>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</si>
  <si>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</si>
  <si>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</si>
  <si>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</si>
  <si>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</si>
  <si>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</si>
  <si>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</si>
  <si>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</si>
  <si>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</si>
  <si>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</si>
  <si>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</si>
  <si>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</si>
  <si>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</si>
  <si>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</si>
  <si>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</si>
  <si>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</si>
  <si>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</si>
  <si>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</si>
  <si>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</si>
  <si>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</si>
  <si>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</si>
  <si>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</si>
  <si>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</si>
  <si>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Informația privind demersurile înaintate de CEC către Băncile comerciale la care se deservesc partidelor politice </t>
  </si>
  <si>
    <t>Anexa nr. 14.5 la Hotărârea CEC</t>
  </si>
  <si>
    <t>Lista partidelor politice care au prezentat procesul-verbal privind inventarierea bunurilor partidului politic, pentru anul 2022</t>
  </si>
  <si>
    <t>Lista partidelor politice care nu au prezentat procesul-verbal privind inventarierea bunurilor partidului politic, pentru anul 2022</t>
  </si>
  <si>
    <t xml:space="preserve">Partidul Politic ALIANȚA PENTRU UNIREA ROMÂNILOR ( succesor Partidul Politic „UNIUNEA SALVAȚI BASARABIA”)   -  informație prezentată pentru perioada ianuarie - martie;                                                                                                                      Partidul Politic Partidul Popular din Republica Moldova - conform deciziei procesului contravențional, suma de 1012,00 lei neutilizată din anul precedent urma să fie cheltuită în anul 2022;                                                                                                                               Partidul Politic „PATRIA” -  nu a beneficiat de alocații de la bugetul de stat în anul 2022, însă având sold disponibi de 8760,81 lei la începutul perioadei de gestiune a efectuat și raportat plăți pentru tineret și femei.
                                                                                                                                         </t>
  </si>
  <si>
    <t>Informația privind donațiile de la membrii de partid și persoanele fizice din țară</t>
  </si>
  <si>
    <t>Lista partidelor politice despre care au prezentat informații privind conturile bancare în instituțiile financiare, pentru anul 2022</t>
  </si>
  <si>
    <t>Partidul Politic „Partidul Unităţii Naţionale"</t>
  </si>
  <si>
    <r>
      <t xml:space="preserve">  </t>
    </r>
    <r>
      <rPr>
        <sz val="12"/>
        <rFont val="Times New Roman"/>
        <family val="1"/>
        <charset val="238"/>
      </rPr>
      <t>Partidul Politic Uniunea Centristă din Moldova</t>
    </r>
  </si>
  <si>
    <t>Total: 23</t>
  </si>
  <si>
    <t>altele</t>
  </si>
  <si>
    <t>Servicii juridice</t>
  </si>
  <si>
    <t>Eliberare extras din registrul de stat</t>
  </si>
  <si>
    <t xml:space="preserve">Taxa de participare la licitație  </t>
  </si>
  <si>
    <t>Impozit pe bunuri imobile</t>
  </si>
  <si>
    <t>Deservire MCC</t>
  </si>
  <si>
    <t>Extras din registrul de stat</t>
  </si>
  <si>
    <t>Verificarea stării tehnice a coșului de fum și a canalului de ventilare</t>
  </si>
  <si>
    <t>Comision Paynet</t>
  </si>
  <si>
    <t>Eliberare extras</t>
  </si>
  <si>
    <t>Comision Mpay</t>
  </si>
  <si>
    <t>Impozite</t>
  </si>
  <si>
    <t>Amenzi și penalitate</t>
  </si>
  <si>
    <t>Servicii de înregistrare a numelui</t>
  </si>
  <si>
    <t>Hosting</t>
  </si>
  <si>
    <t xml:space="preserve">Notă: Partidul Politic „PRO MOLDOVA” eronat indică indicatorul Plăți total: 2930,45 cu 20140,36 lei mai puțin. </t>
  </si>
  <si>
    <t>Notă: Partidul Politic „PRO MOLDOVA” eronat indică indicatorul Plăți total 2930,45 cu 20140,36 lei mai puțin.</t>
  </si>
  <si>
    <t>Notă: * Partidul Politic „PRO MOLDOVA” - sold greșit, raport prezentat cu date eronate</t>
  </si>
  <si>
    <t>Aportul fondatorului pentru activitatea statutară a ziarului partidului</t>
  </si>
  <si>
    <t xml:space="preserve">Partidul Politic „PATRIA” -  nu a beneficiat de alocații de la bugetul de stat în anul 2022, însă având sold disponibil la începutul perioadei de gestiune a efectuat și raportat plăți pentru tineret și femei;                                                                                                                                                                                                                                                                                                                                                                    Mişcarea Profesioniştilor „Speranţa – Надежда” - din suma alocațiilor de la bugetul de stat calculate partidului politic pentru anul 2022, în mărime de 27.550,35 lei, acesta nu a recepționat alocații în mărime de 2.295,89 lei, deoarece Trezoreria de stat a respins ordinele de plată înaintate, aplicând mențiunea „Nu a fost identificat în registru codul fiscal al beneficiarului și codul IBAN”, sumele respective au rămas în bugetul de stat. </t>
  </si>
  <si>
    <t>nr. 1092 din 31 mai 2023</t>
  </si>
  <si>
    <t>nr.  1092 din 31 mai 2023</t>
  </si>
  <si>
    <t>Anexa nr. 3 la hotărârea CEC                                                                                  nr. 1092 din 31 mai 2023</t>
  </si>
  <si>
    <t xml:space="preserve"> nr. 1092 din 31 mai 2023</t>
  </si>
  <si>
    <t>nr. 1092  din 31 mai 2023</t>
  </si>
  <si>
    <t>nr. 1092 din 31  mai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</si>
</sst>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l_e_i_-;\-* #,##0.00\ _l_e_i_-;_-* &quot;-&quot;??\ _l_e_i_-;_-@_-"/>
    <numFmt numFmtId="165" formatCode="0.00000000"/>
  </numFmts>
  <fonts count="5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04"/>
      <scheme val="minor"/>
    </font>
    <font>
      <sz val="11"/>
      <color theme="1"/>
      <name val="Calibri"/>
      <family val="2"/>
      <charset val="238"/>
      <scheme val="minor"/>
    </font>
    <font>
      <sz val="11"/>
      <color theme="1"/>
      <name val="Calibri"/>
      <family val="2"/>
      <scheme val="minor"/>
    </font>
    <font>
      <sz val="11"/>
      <color theme="1"/>
      <name val="Times New Roman"/>
      <family val="1"/>
      <charset val="204"/>
    </font>
    <font>
      <sz val="12"/>
      <color theme="1"/>
      <name val="Times New Roman"/>
      <family val="1"/>
      <charset val="204"/>
    </font>
    <font>
      <sz val="11"/>
      <color theme="1"/>
      <name val="Calibri"/>
      <family val="2"/>
      <charset val="204"/>
      <scheme val="minor"/>
    </font>
    <font>
      <sz val="12"/>
      <color theme="1"/>
      <name val="Times New Roman"/>
      <family val="1"/>
    </font>
    <font>
      <b/>
      <sz val="12"/>
      <color theme="1"/>
      <name val="Times New Roman"/>
      <family val="1"/>
      <charset val="204"/>
    </font>
    <font>
      <sz val="12"/>
      <name val="Times New Roman"/>
      <family val="1"/>
      <charset val="204"/>
    </font>
    <font>
      <b/>
      <sz val="12"/>
      <color theme="1"/>
      <name val="Times New Roman"/>
      <family val="1"/>
    </font>
    <font>
      <sz val="14"/>
      <color theme="1"/>
      <name val="Times New Roman"/>
      <family val="1"/>
      <charset val="204"/>
    </font>
    <font>
      <sz val="10"/>
      <color theme="1"/>
      <name val="Times New Roman"/>
      <family val="1"/>
      <charset val="204"/>
    </font>
    <font>
      <b/>
      <sz val="14"/>
      <color theme="1"/>
      <name val="Times New Roman"/>
      <family val="1"/>
    </font>
    <font>
      <b/>
      <sz val="14"/>
      <color theme="1"/>
      <name val="Times New Roman"/>
      <family val="1"/>
      <charset val="204"/>
    </font>
    <font>
      <sz val="12"/>
      <color theme="1"/>
      <name val="Times New Roman"/>
      <family val="1"/>
      <charset val="238"/>
    </font>
    <font>
      <b/>
      <sz val="12"/>
      <color rgb="FF000000"/>
      <name val="Times New Roman"/>
      <family val="1"/>
    </font>
    <font>
      <b/>
      <sz val="12"/>
      <color theme="1"/>
      <name val="Times New Roman"/>
      <family val="1"/>
      <charset val="238"/>
    </font>
    <font>
      <sz val="11"/>
      <color theme="1"/>
      <name val="Times New Roman"/>
      <family val="1"/>
      <charset val="238"/>
    </font>
    <font>
      <sz val="12"/>
      <color rgb="FF000000"/>
      <name val="Times New Roman"/>
      <family val="1"/>
      <charset val="238"/>
    </font>
    <font>
      <sz val="12"/>
      <name val="Times New Roman"/>
      <family val="1"/>
      <charset val="238"/>
    </font>
    <font>
      <sz val="12"/>
      <color rgb="FFFF0000"/>
      <name val="Times New Roman"/>
      <family val="1"/>
      <charset val="238"/>
    </font>
    <font>
      <sz val="11"/>
      <color rgb="FF000000"/>
      <name val="Times New Roman"/>
      <family val="1"/>
      <charset val="238"/>
    </font>
    <font>
      <b/>
      <sz val="12"/>
      <color rgb="FF000000"/>
      <name val="Times New Roman"/>
      <family val="1"/>
      <charset val="238"/>
    </font>
    <font>
      <b/>
      <sz val="16"/>
      <color theme="1"/>
      <name val="Times New Roman"/>
      <family val="1"/>
      <charset val="238"/>
    </font>
    <font>
      <sz val="14"/>
      <color theme="1"/>
      <name val="Times New Roman"/>
      <family val="1"/>
      <charset val="238"/>
    </font>
    <font>
      <b/>
      <sz val="11"/>
      <color theme="1"/>
      <name val="Times New Roman"/>
      <family val="1"/>
      <charset val="238"/>
    </font>
    <font>
      <u/>
      <sz val="11"/>
      <color theme="10"/>
      <name val="Calibri"/>
      <family val="2"/>
      <scheme val="minor"/>
    </font>
    <font>
      <b/>
      <sz val="12"/>
      <name val="Times New Roman"/>
      <family val="1"/>
    </font>
    <font>
      <sz val="12"/>
      <color theme="1"/>
      <name val="Times New Roman"/>
      <family val="2"/>
      <charset val="238"/>
    </font>
    <font>
      <sz val="12"/>
      <name val="Times New Roman"/>
      <family val="2"/>
      <charset val="238"/>
    </font>
    <font>
      <sz val="8"/>
      <color theme="1"/>
      <name val="Times New Roman"/>
      <family val="1"/>
      <charset val="204"/>
    </font>
    <font>
      <sz val="8"/>
      <name val="Times New Roman"/>
      <family val="1"/>
      <charset val="204"/>
    </font>
    <font>
      <b/>
      <sz val="14"/>
      <color theme="1"/>
      <name val="Times New Roman"/>
      <family val="1"/>
      <charset val="238"/>
    </font>
    <font>
      <b/>
      <vertAlign val="superscript"/>
      <sz val="12"/>
      <color theme="1"/>
      <name val="Times New Roman"/>
      <family val="1"/>
      <charset val="238"/>
    </font>
    <font>
      <b/>
      <sz val="12"/>
      <color rgb="FFFF0000"/>
      <name val="Times New Roman"/>
      <family val="1"/>
      <charset val="238"/>
    </font>
    <font>
      <sz val="12"/>
      <color rgb="FFFF0000"/>
      <name val="Times New Roman"/>
      <family val="1"/>
    </font>
    <font>
      <sz val="12"/>
      <name val="Times New Roman"/>
      <family val="1"/>
    </font>
    <font>
      <b/>
      <sz val="11"/>
      <color theme="1"/>
      <name val="Calibri"/>
      <family val="2"/>
      <charset val="204"/>
      <scheme val="minor"/>
    </font>
    <font>
      <b/>
      <sz val="11"/>
      <color theme="1"/>
      <name val="Calibri"/>
      <family val="2"/>
      <scheme val="minor"/>
    </font>
    <font>
      <b/>
      <sz val="12"/>
      <name val="Times New Roman"/>
      <family val="1"/>
      <charset val="238"/>
    </font>
    <font>
      <sz val="8"/>
      <color theme="1"/>
      <name val="Times New Roman"/>
      <family val="1"/>
    </font>
    <font>
      <sz val="11"/>
      <name val="Times New Roman"/>
      <family val="1"/>
      <charset val="238"/>
    </font>
    <font>
      <sz val="7"/>
      <color theme="1"/>
      <name val="Times New Roman"/>
      <family val="1"/>
      <charset val="238"/>
    </font>
    <font>
      <sz val="7"/>
      <color rgb="FF000000"/>
      <name val="Times New Roman"/>
      <family val="1"/>
      <charset val="238"/>
    </font>
    <font>
      <b/>
      <sz val="10"/>
      <color theme="1"/>
      <name val="Times New Roman"/>
      <family val="1"/>
      <charset val="238"/>
    </font>
    <font>
      <b/>
      <sz val="9"/>
      <color theme="1"/>
      <name val="Times New Roman"/>
      <family val="1"/>
      <charset val="238"/>
    </font>
    <font>
      <sz val="8"/>
      <color theme="1"/>
      <name val="Times New Roman"/>
      <family val="1"/>
      <charset val="238"/>
    </font>
    <font>
      <sz val="8"/>
      <name val="Times New Roman"/>
      <family val="1"/>
      <charset val="238"/>
    </font>
    <font>
      <b/>
      <sz val="10"/>
      <name val="Times New Roman"/>
      <family val="1"/>
      <charset val="238"/>
    </font>
    <font>
      <sz val="12"/>
      <color rgb="FF333333"/>
      <name val="Times New Roman"/>
      <family val="1"/>
      <charset val="238"/>
    </font>
    <font>
      <b/>
      <sz val="10"/>
      <color rgb="FF000000"/>
      <name val="Times New Roman"/>
      <family val="1"/>
      <charset val="238"/>
    </font>
    <font>
      <b/>
      <sz val="10"/>
      <color theme="1"/>
      <name val="Times New Roman"/>
      <family val="1"/>
    </font>
    <font>
      <i/>
      <sz val="12"/>
      <name val="Times New Roman"/>
      <family val="1"/>
      <charset val="238"/>
    </font>
    <font>
      <sz val="12"/>
      <color rgb="FFFF0000"/>
      <name val="Times New Roman"/>
      <family val="1"/>
      <charset val="204"/>
    </font>
    <font>
      <sz val="11"/>
      <color rgb="FFFF0000"/>
      <name val="Times New Roman"/>
      <family val="1"/>
      <charset val="238"/>
    </font>
  </fonts>
  <fills count="6">
    <fill>
      <patternFill patternType="none"/>
    </fill>
    <fill>
      <patternFill patternType="gray125"/>
    </fill>
    <fill>
      <patternFill patternType="solid">
        <fgColor theme="0"/>
        <bgColor indexed="64"/>
      </patternFill>
    </fill>
    <fill>
      <patternFill patternType="solid">
        <fgColor theme="4" tint="0.79998168889431442"/>
        <bgColor indexed="65"/>
      </patternFill>
    </fill>
    <fill>
      <patternFill patternType="solid">
        <fgColor rgb="FFFFC000"/>
        <bgColor indexed="64"/>
      </patternFill>
    </fill>
    <fill>
      <patternFill patternType="solid">
        <fgColor rgb="FFFFFF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s>
  <cellStyleXfs count="15">
    <xf numFmtId="0" fontId="0" fillId="0" borderId="0"/>
    <xf numFmtId="0" fontId="8" fillId="0" borderId="0"/>
    <xf numFmtId="0" fontId="5" fillId="0" borderId="0"/>
    <xf numFmtId="0" fontId="8" fillId="0" borderId="0"/>
    <xf numFmtId="0" fontId="4" fillId="0" borderId="0"/>
    <xf numFmtId="0" fontId="5" fillId="0" borderId="0"/>
    <xf numFmtId="0" fontId="8" fillId="3" borderId="0" applyNumberFormat="0" applyBorder="0" applyAlignment="0" applyProtection="0"/>
    <xf numFmtId="0" fontId="3" fillId="3" borderId="0" applyNumberFormat="0" applyBorder="0" applyAlignment="0" applyProtection="0"/>
    <xf numFmtId="164" fontId="5" fillId="0" borderId="0" applyFont="0" applyFill="0" applyBorder="0" applyAlignment="0" applyProtection="0"/>
    <xf numFmtId="0" fontId="29" fillId="0" borderId="0" applyNumberFormat="0" applyFill="0" applyBorder="0" applyAlignment="0" applyProtection="0"/>
    <xf numFmtId="0" fontId="31" fillId="0" borderId="0"/>
    <xf numFmtId="0" fontId="3" fillId="0" borderId="0"/>
    <xf numFmtId="0" fontId="3" fillId="0" borderId="0"/>
    <xf numFmtId="0" fontId="3" fillId="0" borderId="0"/>
    <xf numFmtId="0" fontId="1" fillId="0" borderId="0"/>
  </cellStyleXfs>
  <cellXfs count="684">
    <xf numFmtId="0" fontId="0" fillId="0" borderId="0" xfId="0"/>
    <xf numFmtId="0" fontId="17" fillId="0" borderId="0" xfId="0" applyFont="1"/>
    <xf numFmtId="0" fontId="9" fillId="0" borderId="0" xfId="0" applyFont="1" applyFill="1"/>
    <xf numFmtId="0" fontId="7" fillId="0" borderId="0" xfId="0" applyFont="1" applyFill="1" applyBorder="1" applyAlignment="1">
      <alignment vertical="center"/>
    </xf>
    <xf numFmtId="0" fontId="9" fillId="0" borderId="1" xfId="0" applyFont="1" applyFill="1" applyBorder="1" applyAlignment="1">
      <alignment horizontal="center" vertical="center" wrapText="1"/>
    </xf>
    <xf numFmtId="0" fontId="9" fillId="0" borderId="0" xfId="0" applyFont="1" applyFill="1" applyAlignment="1">
      <alignment vertical="top"/>
    </xf>
    <xf numFmtId="0" fontId="15" fillId="0" borderId="0" xfId="3" applyFont="1" applyFill="1" applyBorder="1" applyAlignment="1">
      <alignment horizontal="center" vertical="center" wrapText="1"/>
    </xf>
    <xf numFmtId="0" fontId="9" fillId="0" borderId="0" xfId="0" applyFont="1" applyFill="1" applyAlignment="1">
      <alignment horizontal="center"/>
    </xf>
    <xf numFmtId="0" fontId="6" fillId="0" borderId="0" xfId="0" applyFont="1" applyFill="1"/>
    <xf numFmtId="0" fontId="7" fillId="0" borderId="0" xfId="0" applyFont="1" applyFill="1" applyAlignment="1">
      <alignment horizontal="center" vertical="center"/>
    </xf>
    <xf numFmtId="0" fontId="7" fillId="0" borderId="0" xfId="2" applyFont="1" applyFill="1" applyBorder="1" applyAlignment="1">
      <alignment vertical="center"/>
    </xf>
    <xf numFmtId="0" fontId="7" fillId="0" borderId="0" xfId="0" applyFont="1" applyFill="1" applyBorder="1" applyAlignment="1">
      <alignment horizontal="center" vertical="center"/>
    </xf>
    <xf numFmtId="0" fontId="17" fillId="0" borderId="0" xfId="0" applyFont="1" applyFill="1"/>
    <xf numFmtId="0" fontId="13" fillId="0" borderId="0" xfId="3" applyFont="1" applyFill="1" applyBorder="1" applyAlignment="1">
      <alignment wrapText="1"/>
    </xf>
    <xf numFmtId="0" fontId="13" fillId="0" borderId="0" xfId="3" applyFont="1" applyFill="1" applyBorder="1" applyAlignment="1">
      <alignment horizontal="center" wrapText="1"/>
    </xf>
    <xf numFmtId="0" fontId="9" fillId="0" borderId="0" xfId="0" applyFont="1" applyFill="1" applyBorder="1" applyAlignment="1"/>
    <xf numFmtId="0" fontId="17" fillId="0" borderId="0" xfId="1" applyFont="1" applyFill="1" applyBorder="1" applyAlignment="1"/>
    <xf numFmtId="0" fontId="17" fillId="0" borderId="0" xfId="1" applyFont="1" applyFill="1" applyBorder="1" applyAlignment="1">
      <alignment horizontal="right"/>
    </xf>
    <xf numFmtId="0" fontId="17" fillId="0" borderId="0" xfId="0" applyFont="1" applyBorder="1"/>
    <xf numFmtId="0" fontId="9" fillId="0" borderId="0" xfId="0" applyFont="1" applyFill="1" applyBorder="1"/>
    <xf numFmtId="0" fontId="7" fillId="0" borderId="4" xfId="0" applyFont="1" applyFill="1" applyBorder="1" applyAlignment="1">
      <alignment horizontal="center" vertical="center"/>
    </xf>
    <xf numFmtId="0" fontId="9" fillId="0" borderId="0" xfId="0" applyFont="1" applyFill="1" applyBorder="1" applyAlignment="1">
      <alignment horizontal="center" vertical="center" wrapText="1"/>
    </xf>
    <xf numFmtId="0" fontId="12" fillId="0" borderId="1" xfId="0" applyFont="1" applyFill="1" applyBorder="1"/>
    <xf numFmtId="0" fontId="12"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1" xfId="3" applyFont="1" applyFill="1" applyBorder="1" applyAlignment="1">
      <alignment horizontal="left" vertical="center" wrapText="1"/>
    </xf>
    <xf numFmtId="0" fontId="17" fillId="0" borderId="1" xfId="3" applyFont="1" applyFill="1" applyBorder="1" applyAlignment="1">
      <alignment horizontal="left" wrapText="1"/>
    </xf>
    <xf numFmtId="2" fontId="17" fillId="0" borderId="10" xfId="0" applyNumberFormat="1" applyFont="1" applyFill="1" applyBorder="1" applyAlignment="1">
      <alignment horizontal="center"/>
    </xf>
    <xf numFmtId="2" fontId="17" fillId="0" borderId="0" xfId="0" applyNumberFormat="1" applyFont="1" applyFill="1" applyBorder="1" applyAlignment="1">
      <alignment horizontal="center"/>
    </xf>
    <xf numFmtId="0" fontId="17" fillId="0" borderId="0" xfId="0" applyFont="1" applyFill="1" applyAlignment="1">
      <alignment wrapText="1"/>
    </xf>
    <xf numFmtId="0" fontId="17" fillId="0" borderId="0" xfId="0" applyFont="1" applyAlignment="1">
      <alignment wrapText="1"/>
    </xf>
    <xf numFmtId="0" fontId="20" fillId="0" borderId="0" xfId="0" applyFont="1" applyFill="1" applyAlignment="1">
      <alignment vertical="top"/>
    </xf>
    <xf numFmtId="0" fontId="17" fillId="0" borderId="0" xfId="0" applyFont="1" applyFill="1" applyBorder="1" applyAlignment="1">
      <alignment vertical="top"/>
    </xf>
    <xf numFmtId="0" fontId="17" fillId="2" borderId="0" xfId="1" applyFont="1" applyFill="1" applyBorder="1" applyAlignment="1">
      <alignment horizontal="right" wrapText="1"/>
    </xf>
    <xf numFmtId="0" fontId="12" fillId="0" borderId="3" xfId="0" applyFont="1" applyFill="1" applyBorder="1" applyAlignment="1">
      <alignment wrapText="1"/>
    </xf>
    <xf numFmtId="0" fontId="12" fillId="0" borderId="1" xfId="0" applyFont="1" applyFill="1" applyBorder="1" applyAlignment="1">
      <alignment wrapText="1"/>
    </xf>
    <xf numFmtId="0" fontId="6" fillId="0" borderId="0" xfId="0" applyFont="1" applyFill="1" applyAlignment="1">
      <alignment horizontal="right" wrapText="1"/>
    </xf>
    <xf numFmtId="0" fontId="6" fillId="0" borderId="0" xfId="0" applyFont="1" applyFill="1" applyAlignment="1">
      <alignment vertical="top" wrapText="1"/>
    </xf>
    <xf numFmtId="0" fontId="20" fillId="0" borderId="0" xfId="0" applyFont="1" applyFill="1"/>
    <xf numFmtId="0" fontId="9" fillId="0" borderId="1" xfId="0" applyFont="1" applyFill="1" applyBorder="1" applyAlignment="1">
      <alignment horizontal="center" vertical="center"/>
    </xf>
    <xf numFmtId="0" fontId="17" fillId="0" borderId="0" xfId="0" applyFont="1" applyFill="1" applyBorder="1" applyAlignment="1">
      <alignment wrapText="1"/>
    </xf>
    <xf numFmtId="0" fontId="17" fillId="0" borderId="0" xfId="0" applyFont="1" applyFill="1" applyBorder="1"/>
    <xf numFmtId="0" fontId="0" fillId="0" borderId="0" xfId="0" applyFont="1" applyFill="1" applyAlignment="1">
      <alignment horizontal="center"/>
    </xf>
    <xf numFmtId="0" fontId="0" fillId="0" borderId="0" xfId="0" applyFont="1" applyFill="1" applyAlignment="1">
      <alignment horizontal="center" vertical="center"/>
    </xf>
    <xf numFmtId="0" fontId="5" fillId="0" borderId="0" xfId="0" applyFont="1" applyFill="1"/>
    <xf numFmtId="0" fontId="9" fillId="0" borderId="0" xfId="0" applyFont="1" applyFill="1" applyBorder="1" applyAlignment="1">
      <alignment horizontal="left" vertical="center" wrapText="1"/>
    </xf>
    <xf numFmtId="0" fontId="13" fillId="0" borderId="0" xfId="3" applyFont="1" applyFill="1" applyAlignment="1">
      <alignment wrapText="1"/>
    </xf>
    <xf numFmtId="0" fontId="13" fillId="0" borderId="0" xfId="3" applyFont="1" applyFill="1" applyAlignment="1">
      <alignment horizontal="center" wrapText="1"/>
    </xf>
    <xf numFmtId="0" fontId="9" fillId="0" borderId="0" xfId="0" applyFont="1" applyFill="1" applyAlignment="1"/>
    <xf numFmtId="0" fontId="5" fillId="0" borderId="0" xfId="0" applyFont="1" applyFill="1" applyBorder="1"/>
    <xf numFmtId="0" fontId="9" fillId="0" borderId="1" xfId="5" applyFont="1" applyFill="1" applyBorder="1" applyAlignment="1">
      <alignment horizontal="center" vertical="center" wrapText="1"/>
    </xf>
    <xf numFmtId="0" fontId="3" fillId="0" borderId="0" xfId="3" applyFont="1" applyFill="1" applyBorder="1"/>
    <xf numFmtId="2" fontId="14" fillId="0" borderId="0" xfId="3" applyNumberFormat="1" applyFont="1" applyFill="1" applyBorder="1" applyAlignment="1">
      <alignment horizontal="center" vertical="top"/>
    </xf>
    <xf numFmtId="0" fontId="0" fillId="0" borderId="0" xfId="0" applyFont="1" applyFill="1"/>
    <xf numFmtId="2" fontId="0" fillId="0" borderId="0" xfId="0" applyNumberFormat="1" applyFont="1" applyFill="1"/>
    <xf numFmtId="0" fontId="17" fillId="0" borderId="1" xfId="0" applyFont="1" applyFill="1" applyBorder="1" applyAlignment="1">
      <alignment horizontal="left" vertical="center" wrapText="1"/>
    </xf>
    <xf numFmtId="0" fontId="9" fillId="0" borderId="1" xfId="7" applyFont="1" applyFill="1" applyBorder="1" applyAlignment="1">
      <alignment horizontal="center" vertical="center"/>
    </xf>
    <xf numFmtId="0" fontId="9" fillId="0" borderId="0" xfId="0" applyFont="1" applyFill="1" applyAlignment="1">
      <alignment horizontal="left" wrapText="1"/>
    </xf>
    <xf numFmtId="2" fontId="17" fillId="0" borderId="0" xfId="3" applyNumberFormat="1" applyFont="1" applyFill="1" applyBorder="1" applyAlignment="1">
      <alignment horizontal="center" wrapText="1"/>
    </xf>
    <xf numFmtId="0" fontId="17" fillId="0" borderId="0" xfId="0" applyFont="1" applyFill="1" applyBorder="1" applyAlignment="1">
      <alignment horizontal="right" vertical="top"/>
    </xf>
    <xf numFmtId="0" fontId="20" fillId="0" borderId="0" xfId="0" applyNumberFormat="1" applyFont="1" applyFill="1" applyAlignment="1">
      <alignment vertical="top"/>
    </xf>
    <xf numFmtId="0" fontId="17" fillId="0" borderId="1" xfId="0" applyNumberFormat="1" applyFont="1" applyFill="1" applyBorder="1" applyAlignment="1">
      <alignment horizontal="center" vertical="top"/>
    </xf>
    <xf numFmtId="2" fontId="9" fillId="0" borderId="0" xfId="0" applyNumberFormat="1" applyFont="1" applyFill="1" applyBorder="1" applyAlignment="1">
      <alignment horizontal="center" vertical="center" wrapText="1"/>
    </xf>
    <xf numFmtId="0" fontId="17" fillId="0" borderId="1" xfId="0" applyFont="1" applyFill="1" applyBorder="1" applyAlignment="1">
      <alignment horizontal="center"/>
    </xf>
    <xf numFmtId="0" fontId="17" fillId="0" borderId="0" xfId="0" applyFont="1" applyAlignment="1"/>
    <xf numFmtId="0" fontId="17" fillId="0" borderId="1" xfId="5" applyFont="1" applyFill="1" applyBorder="1" applyAlignment="1">
      <alignment horizontal="center" vertical="center" wrapText="1"/>
    </xf>
    <xf numFmtId="4" fontId="9" fillId="0" borderId="0" xfId="0" applyNumberFormat="1" applyFont="1" applyFill="1" applyAlignment="1">
      <alignment horizontal="right" vertical="center"/>
    </xf>
    <xf numFmtId="4" fontId="9" fillId="4" borderId="0" xfId="0" applyNumberFormat="1" applyFont="1" applyFill="1" applyAlignment="1">
      <alignment horizontal="right" vertical="center"/>
    </xf>
    <xf numFmtId="0" fontId="29" fillId="0" borderId="0" xfId="9" applyFill="1" applyAlignment="1">
      <alignment vertical="top"/>
    </xf>
    <xf numFmtId="0" fontId="31" fillId="0" borderId="0" xfId="10" applyFill="1" applyAlignment="1">
      <alignment horizontal="left" vertical="top"/>
    </xf>
    <xf numFmtId="0" fontId="32" fillId="0" borderId="0" xfId="10" applyFont="1" applyFill="1" applyAlignment="1">
      <alignment horizontal="left" vertical="top" wrapText="1"/>
    </xf>
    <xf numFmtId="0" fontId="9" fillId="0" borderId="0" xfId="10" applyFont="1" applyFill="1"/>
    <xf numFmtId="2" fontId="31" fillId="0" borderId="0" xfId="10" applyNumberFormat="1" applyFill="1" applyAlignment="1">
      <alignment horizontal="center" vertical="center"/>
    </xf>
    <xf numFmtId="0" fontId="19" fillId="0" borderId="0" xfId="10" applyFont="1" applyFill="1" applyAlignment="1">
      <alignment vertical="top" wrapText="1"/>
    </xf>
    <xf numFmtId="0" fontId="33" fillId="0" borderId="1" xfId="10" applyFont="1" applyFill="1" applyBorder="1" applyAlignment="1">
      <alignment horizontal="center" vertical="center" wrapText="1"/>
    </xf>
    <xf numFmtId="0" fontId="34" fillId="0" borderId="1" xfId="10" applyFont="1" applyFill="1" applyBorder="1" applyAlignment="1">
      <alignment horizontal="center" vertical="center" wrapText="1"/>
    </xf>
    <xf numFmtId="0" fontId="33" fillId="0" borderId="1" xfId="10" applyNumberFormat="1" applyFont="1" applyFill="1" applyBorder="1" applyAlignment="1">
      <alignment horizontal="center" vertical="center" wrapText="1"/>
    </xf>
    <xf numFmtId="0" fontId="33" fillId="0" borderId="4" xfId="10" applyNumberFormat="1" applyFont="1" applyFill="1" applyBorder="1" applyAlignment="1">
      <alignment horizontal="center" vertical="center" wrapText="1"/>
    </xf>
    <xf numFmtId="0" fontId="31" fillId="0" borderId="0" xfId="10" applyFill="1" applyAlignment="1">
      <alignment horizontal="center" vertical="center"/>
    </xf>
    <xf numFmtId="0" fontId="17" fillId="0" borderId="1" xfId="10" applyFont="1" applyFill="1" applyBorder="1" applyAlignment="1">
      <alignment horizontal="center" vertical="top" wrapText="1"/>
    </xf>
    <xf numFmtId="0" fontId="17" fillId="0" borderId="1" xfId="10" applyFont="1" applyFill="1" applyBorder="1" applyAlignment="1">
      <alignment horizontal="left" vertical="top" wrapText="1"/>
    </xf>
    <xf numFmtId="2" fontId="31" fillId="0" borderId="0" xfId="10" applyNumberFormat="1" applyFill="1" applyAlignment="1">
      <alignment horizontal="left" vertical="top"/>
    </xf>
    <xf numFmtId="2" fontId="21" fillId="0" borderId="0" xfId="10" applyNumberFormat="1" applyFont="1" applyAlignment="1">
      <alignment horizontal="center" vertical="center"/>
    </xf>
    <xf numFmtId="0" fontId="19" fillId="0" borderId="0" xfId="10" applyFont="1" applyFill="1" applyBorder="1" applyAlignment="1">
      <alignment horizontal="left" vertical="top" wrapText="1"/>
    </xf>
    <xf numFmtId="0" fontId="17" fillId="0" borderId="0" xfId="10" applyFont="1" applyFill="1" applyBorder="1" applyAlignment="1">
      <alignment horizontal="left" vertical="top" wrapText="1"/>
    </xf>
    <xf numFmtId="0" fontId="17" fillId="0" borderId="0" xfId="10" applyFont="1" applyFill="1" applyAlignment="1"/>
    <xf numFmtId="0" fontId="17" fillId="0" borderId="0" xfId="10" applyFont="1" applyFill="1"/>
    <xf numFmtId="0" fontId="17" fillId="0" borderId="0" xfId="10" applyFont="1"/>
    <xf numFmtId="0" fontId="17" fillId="0" borderId="0" xfId="11" applyFont="1" applyFill="1" applyBorder="1" applyAlignment="1">
      <alignment horizontal="left" indent="1"/>
    </xf>
    <xf numFmtId="0" fontId="17" fillId="0" borderId="0" xfId="11" applyFont="1" applyFill="1" applyBorder="1" applyAlignment="1">
      <alignment horizontal="left" indent="7"/>
    </xf>
    <xf numFmtId="0" fontId="17" fillId="0" borderId="0" xfId="10" applyFont="1" applyFill="1" applyAlignment="1">
      <alignment horizontal="left" indent="6"/>
    </xf>
    <xf numFmtId="0" fontId="17" fillId="0" borderId="0" xfId="11" applyFont="1" applyBorder="1" applyAlignment="1"/>
    <xf numFmtId="0" fontId="17" fillId="0" borderId="0" xfId="10" applyFont="1" applyFill="1" applyBorder="1"/>
    <xf numFmtId="0" fontId="17" fillId="0" borderId="0" xfId="10" applyFont="1" applyFill="1" applyBorder="1" applyAlignment="1">
      <alignment horizontal="left" indent="6"/>
    </xf>
    <xf numFmtId="0" fontId="17" fillId="0" borderId="0" xfId="10" applyFont="1" applyBorder="1"/>
    <xf numFmtId="0" fontId="18" fillId="0" borderId="2" xfId="10" applyFont="1" applyFill="1" applyBorder="1" applyAlignment="1">
      <alignment horizontal="center" vertical="center" wrapText="1"/>
    </xf>
    <xf numFmtId="0" fontId="17" fillId="0" borderId="0" xfId="10" applyFont="1" applyBorder="1" applyAlignment="1">
      <alignment horizontal="right"/>
    </xf>
    <xf numFmtId="0" fontId="21" fillId="0" borderId="1" xfId="10" applyFont="1" applyBorder="1" applyAlignment="1">
      <alignment horizontal="center" wrapText="1"/>
    </xf>
    <xf numFmtId="0" fontId="21" fillId="0" borderId="1" xfId="10" applyFont="1" applyFill="1" applyBorder="1" applyAlignment="1">
      <alignment horizontal="left"/>
    </xf>
    <xf numFmtId="0" fontId="21" fillId="0" borderId="1" xfId="10" applyFont="1" applyFill="1" applyBorder="1" applyAlignment="1">
      <alignment horizontal="left" wrapText="1"/>
    </xf>
    <xf numFmtId="0" fontId="17" fillId="0" borderId="1" xfId="10" applyFont="1" applyBorder="1" applyAlignment="1">
      <alignment horizontal="left"/>
    </xf>
    <xf numFmtId="2" fontId="17" fillId="0" borderId="0" xfId="10" applyNumberFormat="1" applyFont="1"/>
    <xf numFmtId="0" fontId="17" fillId="0" borderId="0" xfId="10" applyFont="1" applyAlignment="1">
      <alignment horizontal="center"/>
    </xf>
    <xf numFmtId="2" fontId="17" fillId="0" borderId="0" xfId="10" applyNumberFormat="1" applyFont="1" applyFill="1" applyBorder="1" applyAlignment="1">
      <alignment horizontal="center"/>
    </xf>
    <xf numFmtId="0" fontId="19" fillId="0" borderId="2" xfId="10" applyFont="1" applyBorder="1" applyAlignment="1">
      <alignment horizontal="center"/>
    </xf>
    <xf numFmtId="0" fontId="17" fillId="0" borderId="0" xfId="10" applyFont="1" applyAlignment="1">
      <alignment horizontal="right"/>
    </xf>
    <xf numFmtId="0" fontId="17" fillId="0" borderId="1" xfId="10" applyFont="1" applyBorder="1" applyAlignment="1">
      <alignment horizontal="center"/>
    </xf>
    <xf numFmtId="0" fontId="17" fillId="0" borderId="1" xfId="10" applyFont="1" applyBorder="1" applyAlignment="1">
      <alignment horizontal="left" wrapText="1"/>
    </xf>
    <xf numFmtId="0" fontId="18" fillId="0" borderId="0" xfId="10" applyFont="1" applyFill="1" applyBorder="1" applyAlignment="1">
      <alignment horizontal="center" vertical="center" wrapText="1"/>
    </xf>
    <xf numFmtId="0" fontId="17" fillId="0" borderId="0" xfId="0" applyFont="1" applyAlignment="1">
      <alignment vertical="top"/>
    </xf>
    <xf numFmtId="0" fontId="17" fillId="0" borderId="0" xfId="0" applyFont="1" applyFill="1" applyAlignment="1">
      <alignment vertical="top"/>
    </xf>
    <xf numFmtId="0" fontId="20" fillId="0" borderId="0" xfId="0" applyFont="1" applyFill="1" applyAlignment="1">
      <alignment horizontal="center"/>
    </xf>
    <xf numFmtId="0" fontId="3" fillId="0" borderId="0" xfId="12" applyFont="1"/>
    <xf numFmtId="0" fontId="3" fillId="0" borderId="0" xfId="12" applyFont="1" applyFill="1"/>
    <xf numFmtId="0" fontId="20" fillId="0" borderId="0" xfId="12" applyFont="1"/>
    <xf numFmtId="0" fontId="17" fillId="0" borderId="0" xfId="12" applyFont="1" applyAlignment="1">
      <alignment wrapText="1"/>
    </xf>
    <xf numFmtId="0" fontId="21" fillId="2" borderId="1" xfId="12" applyFont="1" applyFill="1" applyBorder="1" applyAlignment="1">
      <alignment horizontal="center" vertical="center"/>
    </xf>
    <xf numFmtId="0" fontId="21" fillId="2" borderId="1" xfId="12" applyFont="1" applyFill="1" applyBorder="1" applyAlignment="1">
      <alignment horizontal="left" vertical="center" wrapText="1"/>
    </xf>
    <xf numFmtId="2" fontId="3" fillId="0" borderId="0" xfId="12" applyNumberFormat="1" applyFont="1"/>
    <xf numFmtId="0" fontId="21" fillId="2" borderId="1" xfId="12" applyFont="1" applyFill="1" applyBorder="1" applyAlignment="1">
      <alignment vertical="center" wrapText="1"/>
    </xf>
    <xf numFmtId="2" fontId="3" fillId="0" borderId="0" xfId="12" applyNumberFormat="1" applyFont="1" applyFill="1"/>
    <xf numFmtId="0" fontId="17" fillId="0" borderId="0" xfId="0" applyFont="1" applyFill="1" applyAlignment="1">
      <alignment horizontal="left" wrapText="1"/>
    </xf>
    <xf numFmtId="0" fontId="17" fillId="2" borderId="1" xfId="5" applyFont="1" applyFill="1" applyBorder="1" applyAlignment="1">
      <alignment horizontal="center" vertical="center" wrapText="1"/>
    </xf>
    <xf numFmtId="0" fontId="17" fillId="2" borderId="1" xfId="0" applyFont="1" applyFill="1" applyBorder="1" applyAlignment="1">
      <alignment vertical="top" wrapText="1"/>
    </xf>
    <xf numFmtId="3" fontId="20" fillId="2" borderId="1" xfId="0" applyNumberFormat="1" applyFont="1" applyFill="1" applyBorder="1" applyAlignment="1">
      <alignment horizontal="center" vertical="top"/>
    </xf>
    <xf numFmtId="3" fontId="17" fillId="2" borderId="4" xfId="0" applyNumberFormat="1" applyFont="1" applyFill="1" applyBorder="1" applyAlignment="1">
      <alignment horizontal="center" vertical="center" wrapText="1"/>
    </xf>
    <xf numFmtId="3" fontId="20" fillId="2" borderId="1" xfId="0" applyNumberFormat="1" applyFont="1" applyFill="1" applyBorder="1" applyAlignment="1">
      <alignment horizontal="center" vertical="center"/>
    </xf>
    <xf numFmtId="3" fontId="17" fillId="2" borderId="4" xfId="0" applyNumberFormat="1" applyFont="1" applyFill="1" applyBorder="1" applyAlignment="1">
      <alignment horizontal="center" vertical="top" wrapText="1"/>
    </xf>
    <xf numFmtId="0" fontId="17" fillId="2" borderId="1" xfId="0" applyFont="1" applyFill="1" applyBorder="1" applyAlignment="1">
      <alignment vertical="center" wrapText="1"/>
    </xf>
    <xf numFmtId="0" fontId="9" fillId="2" borderId="1" xfId="0" applyFont="1" applyFill="1" applyBorder="1" applyAlignment="1">
      <alignment vertical="center" wrapText="1"/>
    </xf>
    <xf numFmtId="3" fontId="9" fillId="2" borderId="5" xfId="0" applyNumberFormat="1" applyFont="1" applyFill="1" applyBorder="1" applyAlignment="1">
      <alignment horizontal="center" vertical="center"/>
    </xf>
    <xf numFmtId="3" fontId="9" fillId="2" borderId="9" xfId="0" applyNumberFormat="1" applyFont="1" applyFill="1" applyBorder="1" applyAlignment="1">
      <alignment horizontal="center" vertical="center"/>
    </xf>
    <xf numFmtId="3" fontId="9" fillId="2" borderId="5" xfId="0" applyNumberFormat="1" applyFont="1" applyFill="1" applyBorder="1" applyAlignment="1">
      <alignment horizontal="center" vertical="center" wrapText="1"/>
    </xf>
    <xf numFmtId="3" fontId="9" fillId="2" borderId="4" xfId="0" applyNumberFormat="1" applyFont="1" applyFill="1" applyBorder="1" applyAlignment="1">
      <alignment horizontal="center" vertical="center" wrapText="1"/>
    </xf>
    <xf numFmtId="3" fontId="7" fillId="2" borderId="5" xfId="0" applyNumberFormat="1" applyFont="1" applyFill="1" applyBorder="1" applyAlignment="1">
      <alignment horizontal="center" vertical="center"/>
    </xf>
    <xf numFmtId="3" fontId="7" fillId="2" borderId="1" xfId="0" applyNumberFormat="1" applyFont="1" applyFill="1" applyBorder="1" applyAlignment="1">
      <alignment horizontal="center" vertical="center"/>
    </xf>
    <xf numFmtId="0" fontId="17" fillId="2" borderId="1" xfId="0" applyFont="1" applyFill="1" applyBorder="1"/>
    <xf numFmtId="0" fontId="9" fillId="2" borderId="1" xfId="0" applyFont="1" applyFill="1" applyBorder="1" applyAlignment="1">
      <alignment horizontal="center" wrapText="1"/>
    </xf>
    <xf numFmtId="0" fontId="17" fillId="2" borderId="1" xfId="0" applyFont="1" applyFill="1" applyBorder="1" applyAlignment="1">
      <alignment horizontal="center" vertical="center" wrapText="1"/>
    </xf>
    <xf numFmtId="0" fontId="17" fillId="2" borderId="0" xfId="0" applyFont="1" applyFill="1" applyBorder="1" applyAlignment="1">
      <alignment wrapText="1"/>
    </xf>
    <xf numFmtId="0" fontId="17" fillId="2" borderId="0" xfId="0" applyFont="1" applyFill="1" applyBorder="1" applyAlignment="1">
      <alignment horizontal="center"/>
    </xf>
    <xf numFmtId="0" fontId="17" fillId="2" borderId="0" xfId="0" applyFont="1" applyFill="1" applyBorder="1"/>
    <xf numFmtId="0" fontId="17" fillId="2" borderId="0" xfId="0" applyFont="1" applyFill="1"/>
    <xf numFmtId="0" fontId="17" fillId="2" borderId="0" xfId="0" applyFont="1" applyFill="1" applyBorder="1" applyAlignment="1">
      <alignment vertical="top"/>
    </xf>
    <xf numFmtId="0" fontId="17" fillId="2" borderId="0" xfId="0" applyFont="1" applyFill="1" applyBorder="1" applyAlignment="1">
      <alignment horizontal="center" vertical="top"/>
    </xf>
    <xf numFmtId="49" fontId="17" fillId="2" borderId="1" xfId="3"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17" fillId="2" borderId="1" xfId="3" applyNumberFormat="1" applyFont="1" applyFill="1" applyBorder="1" applyAlignment="1">
      <alignment horizontal="center" vertical="center" wrapText="1"/>
    </xf>
    <xf numFmtId="0" fontId="17" fillId="2" borderId="6" xfId="3" applyFont="1" applyFill="1" applyBorder="1" applyAlignment="1">
      <alignment horizontal="left" vertical="center" wrapText="1"/>
    </xf>
    <xf numFmtId="2" fontId="17" fillId="2" borderId="0" xfId="3" applyNumberFormat="1" applyFont="1" applyFill="1" applyBorder="1" applyAlignment="1">
      <alignment horizontal="center" vertical="center" wrapText="1"/>
    </xf>
    <xf numFmtId="0" fontId="17" fillId="2" borderId="1" xfId="3" applyFont="1" applyFill="1" applyBorder="1" applyAlignment="1">
      <alignment horizontal="left" vertical="center" wrapText="1"/>
    </xf>
    <xf numFmtId="2" fontId="22" fillId="2" borderId="0" xfId="3" applyNumberFormat="1" applyFont="1" applyFill="1" applyBorder="1" applyAlignment="1">
      <alignment horizontal="center" vertical="center" wrapText="1"/>
    </xf>
    <xf numFmtId="0" fontId="17" fillId="2" borderId="1" xfId="3" applyFont="1" applyFill="1" applyBorder="1" applyAlignment="1">
      <alignment horizontal="left" wrapText="1"/>
    </xf>
    <xf numFmtId="2" fontId="17" fillId="2" borderId="0" xfId="3" applyNumberFormat="1" applyFont="1" applyFill="1" applyBorder="1" applyAlignment="1">
      <alignment horizontal="center" vertical="center"/>
    </xf>
    <xf numFmtId="2" fontId="17" fillId="2" borderId="0" xfId="3" applyNumberFormat="1" applyFont="1" applyFill="1" applyBorder="1" applyAlignment="1">
      <alignment horizontal="center" wrapText="1"/>
    </xf>
    <xf numFmtId="0" fontId="17" fillId="2" borderId="0" xfId="0" applyFont="1" applyFill="1" applyAlignment="1">
      <alignment wrapText="1"/>
    </xf>
    <xf numFmtId="0" fontId="17" fillId="2" borderId="0" xfId="0" applyFont="1" applyFill="1" applyAlignment="1">
      <alignment horizontal="center"/>
    </xf>
    <xf numFmtId="0" fontId="9" fillId="2" borderId="1" xfId="0" applyFont="1" applyFill="1" applyBorder="1" applyAlignment="1">
      <alignment horizontal="center" vertical="center"/>
    </xf>
    <xf numFmtId="0" fontId="9" fillId="2" borderId="1" xfId="7" applyFont="1" applyFill="1" applyBorder="1" applyAlignment="1">
      <alignment vertical="center" wrapText="1"/>
    </xf>
    <xf numFmtId="0" fontId="9" fillId="2" borderId="1" xfId="0" applyFont="1" applyFill="1" applyBorder="1"/>
    <xf numFmtId="0" fontId="9" fillId="2" borderId="1" xfId="7" applyFont="1" applyFill="1" applyBorder="1"/>
    <xf numFmtId="0" fontId="9" fillId="2" borderId="0" xfId="0" applyFont="1" applyFill="1" applyBorder="1"/>
    <xf numFmtId="0" fontId="0" fillId="2" borderId="0" xfId="0" applyFont="1" applyFill="1"/>
    <xf numFmtId="2" fontId="0" fillId="2" borderId="0" xfId="0" applyNumberFormat="1" applyFont="1" applyFill="1"/>
    <xf numFmtId="0" fontId="17" fillId="2" borderId="0" xfId="0" applyFont="1" applyFill="1" applyAlignment="1">
      <alignment horizontal="center" vertical="center"/>
    </xf>
    <xf numFmtId="0" fontId="17" fillId="2" borderId="0" xfId="0" applyFont="1" applyFill="1" applyAlignment="1"/>
    <xf numFmtId="2" fontId="17" fillId="2" borderId="0" xfId="0" applyNumberFormat="1" applyFont="1" applyFill="1" applyAlignment="1">
      <alignment horizontal="center" vertical="center"/>
    </xf>
    <xf numFmtId="0" fontId="17" fillId="2" borderId="0" xfId="0" applyFont="1" applyFill="1" applyProtection="1">
      <protection locked="0"/>
    </xf>
    <xf numFmtId="0" fontId="17" fillId="2" borderId="1" xfId="0" applyFont="1" applyFill="1" applyBorder="1" applyAlignment="1">
      <alignment horizontal="center" vertical="center"/>
    </xf>
    <xf numFmtId="4" fontId="17" fillId="2" borderId="0" xfId="0" applyNumberFormat="1" applyFont="1" applyFill="1"/>
    <xf numFmtId="0" fontId="17" fillId="2" borderId="1" xfId="0" applyFont="1" applyFill="1" applyBorder="1" applyAlignment="1">
      <alignment wrapText="1"/>
    </xf>
    <xf numFmtId="2" fontId="23" fillId="2" borderId="0" xfId="0" applyNumberFormat="1" applyFont="1" applyFill="1" applyBorder="1" applyAlignment="1"/>
    <xf numFmtId="0" fontId="17" fillId="2" borderId="0" xfId="0" applyFont="1" applyFill="1" applyBorder="1" applyAlignment="1">
      <alignment vertical="center"/>
    </xf>
    <xf numFmtId="0" fontId="17" fillId="0" borderId="0" xfId="0" applyFont="1" applyFill="1" applyBorder="1" applyAlignment="1">
      <alignment vertical="center"/>
    </xf>
    <xf numFmtId="10" fontId="17" fillId="0" borderId="1" xfId="0" applyNumberFormat="1" applyFont="1" applyFill="1" applyBorder="1" applyAlignment="1">
      <alignment horizontal="center" vertical="center"/>
    </xf>
    <xf numFmtId="0" fontId="20" fillId="0" borderId="0" xfId="0" applyFont="1" applyFill="1" applyBorder="1" applyAlignment="1">
      <alignment horizontal="left" vertical="top" wrapText="1"/>
    </xf>
    <xf numFmtId="0" fontId="20" fillId="0" borderId="1" xfId="0" applyFont="1" applyFill="1" applyBorder="1" applyAlignment="1">
      <alignment horizontal="center" vertical="center" wrapText="1"/>
    </xf>
    <xf numFmtId="0" fontId="19" fillId="0" borderId="0" xfId="0" applyFont="1" applyAlignment="1">
      <alignment vertical="center"/>
    </xf>
    <xf numFmtId="0" fontId="17" fillId="0" borderId="1" xfId="10" applyFont="1" applyFill="1" applyBorder="1" applyAlignment="1">
      <alignment horizontal="left" vertical="top"/>
    </xf>
    <xf numFmtId="4" fontId="31" fillId="0" borderId="1" xfId="10" applyNumberFormat="1" applyFill="1" applyBorder="1" applyAlignment="1">
      <alignment horizontal="center" vertical="center"/>
    </xf>
    <xf numFmtId="0" fontId="19" fillId="0" borderId="1" xfId="0" applyFont="1" applyFill="1" applyBorder="1" applyAlignment="1">
      <alignment horizontal="left" vertical="center" wrapText="1"/>
    </xf>
    <xf numFmtId="0" fontId="17" fillId="0" borderId="1" xfId="0" applyFont="1" applyFill="1" applyBorder="1" applyAlignment="1">
      <alignment horizontal="center" wrapText="1"/>
    </xf>
    <xf numFmtId="0" fontId="19" fillId="0" borderId="1" xfId="0" applyFont="1" applyFill="1" applyBorder="1" applyAlignment="1">
      <alignment wrapText="1"/>
    </xf>
    <xf numFmtId="0" fontId="19" fillId="0" borderId="1" xfId="0" applyFont="1" applyFill="1" applyBorder="1" applyAlignment="1">
      <alignment vertical="center" wrapText="1"/>
    </xf>
    <xf numFmtId="4" fontId="17" fillId="2" borderId="1" xfId="8" applyNumberFormat="1" applyFont="1" applyFill="1" applyBorder="1" applyAlignment="1">
      <alignment horizontal="center" vertical="center"/>
    </xf>
    <xf numFmtId="0" fontId="17" fillId="0" borderId="1" xfId="0" applyFont="1" applyFill="1" applyBorder="1" applyAlignment="1">
      <alignment horizontal="left" vertical="center"/>
    </xf>
    <xf numFmtId="0" fontId="21" fillId="2" borderId="1" xfId="12" applyFont="1" applyFill="1" applyBorder="1" applyAlignment="1">
      <alignment horizontal="center" vertical="center" wrapText="1"/>
    </xf>
    <xf numFmtId="0" fontId="20" fillId="2" borderId="1" xfId="0" applyNumberFormat="1" applyFont="1" applyFill="1" applyBorder="1" applyAlignment="1">
      <alignment horizontal="center" vertical="center"/>
    </xf>
    <xf numFmtId="0" fontId="20" fillId="2" borderId="1" xfId="0" applyFont="1" applyFill="1" applyBorder="1" applyAlignment="1">
      <alignment vertical="top"/>
    </xf>
    <xf numFmtId="0" fontId="20" fillId="0" borderId="1" xfId="0" applyFont="1" applyFill="1" applyBorder="1" applyAlignment="1">
      <alignment vertical="top" wrapText="1"/>
    </xf>
    <xf numFmtId="0" fontId="17" fillId="0" borderId="1" xfId="0" applyNumberFormat="1" applyFont="1" applyFill="1" applyBorder="1" applyAlignment="1">
      <alignment horizontal="center" vertical="center"/>
    </xf>
    <xf numFmtId="0" fontId="21" fillId="2" borderId="1" xfId="0" applyFont="1" applyFill="1" applyBorder="1" applyAlignment="1">
      <alignment vertical="center" wrapText="1"/>
    </xf>
    <xf numFmtId="0" fontId="21" fillId="2" borderId="1" xfId="12" applyFont="1" applyFill="1" applyBorder="1" applyAlignment="1">
      <alignment horizontal="left" vertical="top" wrapText="1"/>
    </xf>
    <xf numFmtId="0" fontId="17" fillId="0" borderId="1" xfId="12" applyFont="1" applyBorder="1" applyAlignment="1">
      <alignment wrapText="1"/>
    </xf>
    <xf numFmtId="165" fontId="3" fillId="0" borderId="0" xfId="12" applyNumberFormat="1" applyFont="1" applyFill="1"/>
    <xf numFmtId="0" fontId="21" fillId="2" borderId="1" xfId="12" applyFont="1" applyFill="1" applyBorder="1" applyAlignment="1">
      <alignment horizontal="center" vertical="center" wrapText="1"/>
    </xf>
    <xf numFmtId="0" fontId="25" fillId="0" borderId="0" xfId="0" applyFont="1" applyFill="1" applyBorder="1" applyAlignment="1">
      <alignment vertical="center" wrapText="1"/>
    </xf>
    <xf numFmtId="4" fontId="19" fillId="0" borderId="0" xfId="0" applyNumberFormat="1" applyFont="1"/>
    <xf numFmtId="0" fontId="3" fillId="0" borderId="0" xfId="12" applyFont="1" applyAlignment="1">
      <alignment horizontal="center" vertical="center"/>
    </xf>
    <xf numFmtId="4" fontId="17" fillId="0" borderId="5" xfId="0" applyNumberFormat="1" applyFont="1" applyFill="1" applyBorder="1" applyAlignment="1">
      <alignment horizontal="center" vertical="center" wrapText="1"/>
    </xf>
    <xf numFmtId="4" fontId="17" fillId="0" borderId="1" xfId="0" applyNumberFormat="1" applyFont="1" applyBorder="1" applyAlignment="1">
      <alignment horizontal="center" vertical="center"/>
    </xf>
    <xf numFmtId="4" fontId="17" fillId="0" borderId="1" xfId="0" applyNumberFormat="1" applyFont="1" applyFill="1" applyBorder="1" applyAlignment="1">
      <alignment horizontal="center" vertical="center" wrapText="1"/>
    </xf>
    <xf numFmtId="4" fontId="17" fillId="0" borderId="0" xfId="0" applyNumberFormat="1" applyFont="1" applyFill="1" applyAlignment="1">
      <alignment horizontal="center" vertical="center"/>
    </xf>
    <xf numFmtId="4" fontId="28" fillId="0" borderId="1" xfId="0" applyNumberFormat="1" applyFont="1" applyFill="1" applyBorder="1" applyAlignment="1">
      <alignment horizontal="center" vertical="center"/>
    </xf>
    <xf numFmtId="0" fontId="9" fillId="2" borderId="4" xfId="0" applyNumberFormat="1" applyFont="1" applyFill="1" applyBorder="1" applyAlignment="1">
      <alignment horizontal="center" vertical="center" wrapText="1"/>
    </xf>
    <xf numFmtId="0" fontId="9" fillId="0" borderId="1" xfId="0" applyFont="1" applyFill="1" applyBorder="1" applyAlignment="1">
      <alignment vertical="center" wrapText="1"/>
    </xf>
    <xf numFmtId="3" fontId="7" fillId="0" borderId="1" xfId="0" applyNumberFormat="1" applyFont="1" applyFill="1" applyBorder="1" applyAlignment="1">
      <alignment horizontal="center" vertical="center"/>
    </xf>
    <xf numFmtId="0" fontId="38" fillId="0" borderId="1" xfId="0" applyFont="1" applyFill="1" applyBorder="1" applyAlignment="1">
      <alignment horizontal="center" vertical="center"/>
    </xf>
    <xf numFmtId="0" fontId="17" fillId="0" borderId="1" xfId="0" applyFont="1" applyBorder="1" applyAlignment="1">
      <alignment horizontal="center" vertical="center" wrapText="1"/>
    </xf>
    <xf numFmtId="0" fontId="0" fillId="0" borderId="0" xfId="0" applyFont="1" applyFill="1" applyAlignment="1">
      <alignment vertical="top"/>
    </xf>
    <xf numFmtId="0" fontId="17" fillId="0" borderId="1" xfId="0" applyFont="1" applyBorder="1" applyAlignment="1">
      <alignment horizontal="justify" vertical="center" wrapText="1"/>
    </xf>
    <xf numFmtId="0" fontId="17" fillId="0" borderId="0" xfId="0" applyFont="1" applyAlignment="1">
      <alignment horizontal="justify" vertical="center"/>
    </xf>
    <xf numFmtId="0" fontId="17" fillId="0" borderId="0" xfId="0" applyFont="1" applyFill="1" applyBorder="1" applyAlignment="1">
      <alignment horizontal="center" vertical="center"/>
    </xf>
    <xf numFmtId="4" fontId="3" fillId="0" borderId="0" xfId="12" applyNumberFormat="1" applyFont="1"/>
    <xf numFmtId="4" fontId="40" fillId="0" borderId="0" xfId="12" applyNumberFormat="1" applyFont="1"/>
    <xf numFmtId="0" fontId="25" fillId="0" borderId="1" xfId="0" applyFont="1" applyFill="1" applyBorder="1" applyAlignment="1">
      <alignment horizontal="center" vertical="center"/>
    </xf>
    <xf numFmtId="0" fontId="9" fillId="0" borderId="0" xfId="0" applyFont="1" applyFill="1" applyBorder="1" applyAlignment="1">
      <alignment vertical="center" wrapText="1"/>
    </xf>
    <xf numFmtId="3" fontId="7" fillId="0" borderId="0" xfId="0" applyNumberFormat="1" applyFont="1" applyFill="1" applyBorder="1" applyAlignment="1">
      <alignment horizontal="center" vertical="center"/>
    </xf>
    <xf numFmtId="1" fontId="7" fillId="0" borderId="0" xfId="0" applyNumberFormat="1" applyFont="1" applyFill="1" applyBorder="1" applyAlignment="1">
      <alignment horizontal="right" vertical="center" indent="1"/>
    </xf>
    <xf numFmtId="2" fontId="7" fillId="0" borderId="0" xfId="0" applyNumberFormat="1" applyFont="1" applyFill="1" applyBorder="1" applyAlignment="1">
      <alignment horizontal="right" vertical="center" indent="1"/>
    </xf>
    <xf numFmtId="0" fontId="17" fillId="0" borderId="6" xfId="3" applyFont="1" applyFill="1" applyBorder="1" applyAlignment="1">
      <alignment horizontal="left" wrapText="1"/>
    </xf>
    <xf numFmtId="0" fontId="9" fillId="2" borderId="1" xfId="0" applyFont="1" applyFill="1" applyBorder="1" applyAlignment="1">
      <alignment horizontal="center" vertical="center" wrapText="1"/>
    </xf>
    <xf numFmtId="0" fontId="41" fillId="0" borderId="0" xfId="0" applyFont="1" applyFill="1"/>
    <xf numFmtId="0" fontId="19" fillId="0" borderId="0" xfId="1" applyFont="1" applyFill="1" applyBorder="1" applyAlignment="1"/>
    <xf numFmtId="0" fontId="19" fillId="0" borderId="0" xfId="1" applyFont="1" applyFill="1" applyBorder="1" applyAlignment="1">
      <alignment horizontal="right"/>
    </xf>
    <xf numFmtId="0" fontId="28" fillId="0" borderId="0" xfId="0" applyFont="1" applyFill="1"/>
    <xf numFmtId="0" fontId="19" fillId="0" borderId="0" xfId="0" applyFont="1" applyFill="1" applyBorder="1" applyAlignment="1">
      <alignment horizontal="right"/>
    </xf>
    <xf numFmtId="0" fontId="19" fillId="0" borderId="0" xfId="0" applyFont="1" applyFill="1" applyBorder="1"/>
    <xf numFmtId="0" fontId="25" fillId="0" borderId="1" xfId="10" applyFont="1" applyFill="1" applyBorder="1" applyAlignment="1">
      <alignment horizontal="center" vertical="center" wrapText="1"/>
    </xf>
    <xf numFmtId="2" fontId="19" fillId="0" borderId="1" xfId="10" applyNumberFormat="1" applyFont="1" applyFill="1" applyBorder="1" applyAlignment="1">
      <alignment horizontal="center" vertical="center" wrapText="1"/>
    </xf>
    <xf numFmtId="0" fontId="19" fillId="0" borderId="1" xfId="10" applyFont="1" applyFill="1" applyBorder="1" applyAlignment="1">
      <alignment horizontal="center" vertical="center" wrapText="1"/>
    </xf>
    <xf numFmtId="2" fontId="19" fillId="0" borderId="4" xfId="10" applyNumberFormat="1" applyFont="1" applyFill="1" applyBorder="1" applyAlignment="1">
      <alignment horizontal="center" vertical="center" wrapText="1"/>
    </xf>
    <xf numFmtId="0" fontId="25" fillId="0" borderId="1" xfId="10" applyFont="1" applyFill="1" applyBorder="1" applyAlignment="1">
      <alignment horizontal="center" vertical="top" wrapText="1"/>
    </xf>
    <xf numFmtId="0" fontId="19" fillId="0" borderId="2" xfId="10" applyFont="1" applyBorder="1" applyAlignment="1">
      <alignment horizontal="center" vertical="top" wrapText="1"/>
    </xf>
    <xf numFmtId="0" fontId="19" fillId="0" borderId="0" xfId="0" applyFont="1" applyFill="1" applyAlignment="1">
      <alignment horizontal="right"/>
    </xf>
    <xf numFmtId="0" fontId="28" fillId="0" borderId="0" xfId="0" applyNumberFormat="1" applyFont="1" applyFill="1" applyAlignment="1">
      <alignment vertical="top"/>
    </xf>
    <xf numFmtId="0" fontId="28" fillId="0" borderId="0" xfId="0" applyFont="1" applyFill="1" applyAlignment="1">
      <alignment vertical="top"/>
    </xf>
    <xf numFmtId="0" fontId="19" fillId="0" borderId="0" xfId="0" applyFont="1" applyFill="1" applyAlignment="1">
      <alignment horizontal="right" vertical="top"/>
    </xf>
    <xf numFmtId="0" fontId="40" fillId="0" borderId="0" xfId="12" applyFont="1"/>
    <xf numFmtId="0" fontId="40" fillId="0" borderId="0" xfId="12" applyFont="1" applyFill="1"/>
    <xf numFmtId="0" fontId="19" fillId="0" borderId="0" xfId="12" applyFont="1" applyFill="1" applyAlignment="1">
      <alignment horizontal="right"/>
    </xf>
    <xf numFmtId="0" fontId="28" fillId="0" borderId="0" xfId="12" applyFont="1"/>
    <xf numFmtId="0" fontId="19" fillId="0" borderId="0" xfId="12" applyFont="1" applyAlignment="1">
      <alignment wrapText="1"/>
    </xf>
    <xf numFmtId="0" fontId="19"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19" fillId="0" borderId="1" xfId="2" applyFont="1" applyFill="1" applyBorder="1" applyAlignment="1">
      <alignment horizontal="center" vertical="center" wrapText="1"/>
    </xf>
    <xf numFmtId="0" fontId="19" fillId="0" borderId="3" xfId="2" applyFont="1" applyFill="1" applyBorder="1" applyAlignment="1">
      <alignment horizontal="center" vertical="center"/>
    </xf>
    <xf numFmtId="2" fontId="19" fillId="0" borderId="1" xfId="2" applyNumberFormat="1" applyFont="1" applyFill="1" applyBorder="1" applyAlignment="1">
      <alignment horizontal="center" vertical="center" wrapText="1"/>
    </xf>
    <xf numFmtId="2" fontId="19" fillId="2" borderId="6" xfId="0" applyNumberFormat="1" applyFont="1" applyFill="1" applyBorder="1" applyAlignment="1" applyProtection="1">
      <alignment horizontal="center" vertical="center" wrapText="1"/>
    </xf>
    <xf numFmtId="0" fontId="12" fillId="0" borderId="0" xfId="0" applyFont="1" applyFill="1" applyAlignment="1">
      <alignment vertical="top"/>
    </xf>
    <xf numFmtId="0" fontId="12"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0" fontId="19" fillId="0" borderId="0" xfId="0" applyFont="1" applyAlignment="1">
      <alignment wrapText="1"/>
    </xf>
    <xf numFmtId="0" fontId="19" fillId="0" borderId="0" xfId="0" applyFont="1"/>
    <xf numFmtId="0" fontId="19" fillId="0" borderId="0" xfId="0" applyFont="1" applyFill="1" applyAlignment="1">
      <alignment wrapText="1"/>
    </xf>
    <xf numFmtId="0" fontId="19" fillId="0" borderId="0" xfId="0" applyFont="1" applyFill="1"/>
    <xf numFmtId="0" fontId="19" fillId="0" borderId="0" xfId="1" applyFont="1" applyFill="1" applyBorder="1" applyAlignment="1">
      <alignment horizontal="right" wrapText="1"/>
    </xf>
    <xf numFmtId="0" fontId="7" fillId="0" borderId="4" xfId="0" applyFont="1" applyFill="1" applyBorder="1" applyAlignment="1">
      <alignment horizontal="center" vertical="center"/>
    </xf>
    <xf numFmtId="0" fontId="9" fillId="0" borderId="0" xfId="0" applyFont="1" applyFill="1" applyAlignment="1">
      <alignment horizontal="left" vertical="top" wrapText="1"/>
    </xf>
    <xf numFmtId="0" fontId="19" fillId="0" borderId="1" xfId="2" applyFont="1" applyFill="1" applyBorder="1" applyAlignment="1">
      <alignment horizontal="center" vertical="center" wrapText="1"/>
    </xf>
    <xf numFmtId="2" fontId="19" fillId="0" borderId="1" xfId="2"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9" fillId="0" borderId="0" xfId="0" applyFont="1" applyAlignment="1">
      <alignment horizontal="right" vertical="top"/>
    </xf>
    <xf numFmtId="0" fontId="20" fillId="0" borderId="0" xfId="0" applyFont="1"/>
    <xf numFmtId="0" fontId="0" fillId="0" borderId="0" xfId="0" applyAlignment="1">
      <alignment horizontal="right"/>
    </xf>
    <xf numFmtId="0" fontId="28" fillId="0" borderId="0" xfId="0" applyFont="1" applyAlignment="1">
      <alignment horizontal="right"/>
    </xf>
    <xf numFmtId="0" fontId="19" fillId="0" borderId="0" xfId="0" applyFont="1" applyAlignment="1">
      <alignment horizontal="center" wrapText="1"/>
    </xf>
    <xf numFmtId="0" fontId="0" fillId="0" borderId="0" xfId="0" applyAlignment="1">
      <alignment horizontal="center" vertical="center"/>
    </xf>
    <xf numFmtId="0" fontId="0" fillId="0" borderId="0" xfId="0" applyAlignment="1">
      <alignment horizontal="left"/>
    </xf>
    <xf numFmtId="0" fontId="17" fillId="2"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20" fillId="2" borderId="1" xfId="0" applyFont="1" applyFill="1" applyBorder="1" applyAlignment="1">
      <alignment horizontal="center" vertical="center"/>
    </xf>
    <xf numFmtId="0" fontId="20" fillId="2" borderId="1" xfId="0" applyFont="1" applyFill="1" applyBorder="1" applyAlignment="1">
      <alignment horizontal="left" vertical="center" wrapText="1"/>
    </xf>
    <xf numFmtId="0" fontId="24" fillId="2" borderId="1" xfId="0" applyFont="1" applyFill="1" applyBorder="1" applyAlignment="1">
      <alignment horizontal="left" vertical="center" wrapText="1"/>
    </xf>
    <xf numFmtId="49" fontId="20" fillId="2" borderId="1" xfId="3" applyNumberFormat="1" applyFont="1" applyFill="1" applyBorder="1" applyAlignment="1">
      <alignment horizontal="left"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28" fillId="0" borderId="1" xfId="3" applyFont="1" applyFill="1" applyBorder="1" applyAlignment="1">
      <alignment horizontal="center" vertical="center" wrapText="1"/>
    </xf>
    <xf numFmtId="0" fontId="19" fillId="0" borderId="13" xfId="0" applyFont="1" applyBorder="1" applyAlignment="1">
      <alignment horizontal="center" vertical="center" wrapText="1"/>
    </xf>
    <xf numFmtId="0" fontId="17" fillId="0" borderId="15" xfId="0" applyFont="1" applyBorder="1" applyAlignment="1">
      <alignment horizontal="left" vertical="center" wrapText="1" indent="1"/>
    </xf>
    <xf numFmtId="0" fontId="28" fillId="0" borderId="0" xfId="0" applyFont="1"/>
    <xf numFmtId="0" fontId="17" fillId="0" borderId="1" xfId="0" applyFont="1" applyBorder="1" applyAlignment="1">
      <alignment horizontal="justify" vertical="center"/>
    </xf>
    <xf numFmtId="0" fontId="25" fillId="0" borderId="0" xfId="0" applyFont="1" applyAlignment="1">
      <alignment horizontal="center" vertical="center" wrapText="1"/>
    </xf>
    <xf numFmtId="0" fontId="2" fillId="0" borderId="0" xfId="0" applyFont="1" applyAlignment="1">
      <alignment vertical="center" wrapText="1"/>
    </xf>
    <xf numFmtId="0" fontId="17" fillId="0" borderId="15" xfId="0" applyFont="1" applyBorder="1" applyAlignment="1">
      <alignment vertical="center" wrapText="1"/>
    </xf>
    <xf numFmtId="0" fontId="0" fillId="0" borderId="0" xfId="0" applyAlignment="1">
      <alignment horizontal="left" indent="1"/>
    </xf>
    <xf numFmtId="0" fontId="17" fillId="0" borderId="15" xfId="0" applyFont="1" applyBorder="1" applyAlignment="1">
      <alignment horizontal="center" vertical="center" wrapText="1"/>
    </xf>
    <xf numFmtId="0" fontId="0" fillId="0" borderId="0" xfId="0" applyAlignment="1">
      <alignment horizontal="center"/>
    </xf>
    <xf numFmtId="0" fontId="17" fillId="0" borderId="15" xfId="0" applyFont="1" applyBorder="1" applyAlignment="1">
      <alignment horizontal="left" vertical="center" wrapText="1"/>
    </xf>
    <xf numFmtId="0" fontId="21" fillId="0" borderId="14" xfId="0" applyFont="1" applyBorder="1" applyAlignment="1">
      <alignment horizontal="right" vertical="center" wrapText="1"/>
    </xf>
    <xf numFmtId="0" fontId="17" fillId="0" borderId="12" xfId="0" applyFont="1" applyBorder="1" applyAlignment="1">
      <alignment vertical="center" wrapText="1"/>
    </xf>
    <xf numFmtId="0" fontId="17" fillId="0" borderId="14" xfId="0" applyFont="1" applyBorder="1" applyAlignment="1">
      <alignment vertical="center" wrapText="1"/>
    </xf>
    <xf numFmtId="0" fontId="25" fillId="0" borderId="0" xfId="0" applyFont="1" applyAlignment="1">
      <alignment horizontal="right" vertical="center" wrapText="1" indent="1"/>
    </xf>
    <xf numFmtId="0" fontId="0" fillId="0" borderId="0" xfId="0" applyAlignment="1">
      <alignment horizontal="left" indent="2"/>
    </xf>
    <xf numFmtId="0" fontId="19" fillId="0" borderId="0" xfId="0" applyFont="1" applyAlignment="1">
      <alignment horizontal="right" vertical="center"/>
    </xf>
    <xf numFmtId="0" fontId="17" fillId="5" borderId="14" xfId="0" applyFont="1" applyFill="1" applyBorder="1" applyAlignment="1">
      <alignment horizontal="center" vertical="center"/>
    </xf>
    <xf numFmtId="0" fontId="17" fillId="5" borderId="15" xfId="0" applyFont="1" applyFill="1" applyBorder="1" applyAlignment="1">
      <alignment horizontal="center" vertical="center"/>
    </xf>
    <xf numFmtId="0" fontId="2" fillId="0" borderId="0" xfId="0" applyFont="1" applyBorder="1" applyAlignment="1">
      <alignment vertical="center" wrapText="1"/>
    </xf>
    <xf numFmtId="0" fontId="49" fillId="5" borderId="20" xfId="0" applyFont="1" applyFill="1" applyBorder="1" applyAlignment="1">
      <alignment horizontal="center" vertical="center" wrapText="1"/>
    </xf>
    <xf numFmtId="0" fontId="49" fillId="5" borderId="21"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2" xfId="0" applyFont="1" applyFill="1" applyBorder="1" applyAlignment="1">
      <alignment horizontal="center" vertical="center"/>
    </xf>
    <xf numFmtId="0" fontId="20" fillId="0" borderId="0" xfId="0" applyFont="1" applyFill="1" applyAlignment="1">
      <alignment horizontal="right"/>
    </xf>
    <xf numFmtId="0" fontId="28" fillId="0" borderId="0" xfId="0" applyFont="1" applyFill="1" applyAlignment="1">
      <alignment horizontal="right"/>
    </xf>
    <xf numFmtId="0" fontId="19" fillId="0" borderId="0" xfId="12" applyFont="1" applyFill="1" applyAlignment="1"/>
    <xf numFmtId="0" fontId="47" fillId="0" borderId="12" xfId="0" applyFont="1" applyBorder="1" applyAlignment="1">
      <alignment horizontal="center" vertical="center" wrapText="1"/>
    </xf>
    <xf numFmtId="0" fontId="49"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1" xfId="0" applyFont="1" applyBorder="1" applyAlignment="1">
      <alignment horizontal="left" vertical="center" wrapText="1" indent="1"/>
    </xf>
    <xf numFmtId="14" fontId="17" fillId="0" borderId="15" xfId="0" applyNumberFormat="1" applyFont="1" applyBorder="1" applyAlignment="1">
      <alignment horizontal="left" vertical="center" wrapText="1" indent="1"/>
    </xf>
    <xf numFmtId="0" fontId="12" fillId="0" borderId="0" xfId="0" applyFont="1" applyFill="1" applyAlignment="1">
      <alignment horizontal="right" vertical="top"/>
    </xf>
    <xf numFmtId="0" fontId="19" fillId="0" borderId="0" xfId="0" applyFont="1" applyFill="1" applyAlignment="1">
      <alignment horizontal="right" vertical="top"/>
    </xf>
    <xf numFmtId="0" fontId="50" fillId="2" borderId="1" xfId="14" applyFont="1" applyFill="1" applyBorder="1" applyAlignment="1">
      <alignment horizontal="center" vertical="center" wrapText="1"/>
    </xf>
    <xf numFmtId="0" fontId="22" fillId="2" borderId="1" xfId="14" applyFont="1" applyFill="1" applyBorder="1" applyAlignment="1">
      <alignment horizontal="center" vertical="top"/>
    </xf>
    <xf numFmtId="0" fontId="42" fillId="2" borderId="3" xfId="14" applyFont="1" applyFill="1" applyBorder="1" applyAlignment="1">
      <alignment horizontal="center" vertical="center" wrapText="1"/>
    </xf>
    <xf numFmtId="0" fontId="19" fillId="0" borderId="1" xfId="14" applyFont="1" applyBorder="1" applyAlignment="1">
      <alignment horizontal="center" vertical="center" wrapText="1"/>
    </xf>
    <xf numFmtId="0" fontId="20" fillId="0" borderId="1" xfId="0" applyFont="1" applyBorder="1" applyAlignment="1">
      <alignment horizontal="center"/>
    </xf>
    <xf numFmtId="0" fontId="42" fillId="0" borderId="1" xfId="14" applyFont="1" applyFill="1" applyBorder="1" applyAlignment="1">
      <alignment horizontal="center" vertical="center" wrapText="1"/>
    </xf>
    <xf numFmtId="0" fontId="28" fillId="0" borderId="1" xfId="0" applyFont="1" applyBorder="1" applyAlignment="1">
      <alignment horizontal="center"/>
    </xf>
    <xf numFmtId="0" fontId="50" fillId="2" borderId="1" xfId="0" applyFont="1" applyFill="1" applyBorder="1" applyAlignment="1">
      <alignment horizontal="center" vertical="center" wrapText="1"/>
    </xf>
    <xf numFmtId="0" fontId="42" fillId="2" borderId="3" xfId="0" applyFont="1" applyFill="1" applyBorder="1" applyAlignment="1">
      <alignment horizontal="center" vertical="center" wrapText="1"/>
    </xf>
    <xf numFmtId="0" fontId="22" fillId="2" borderId="1" xfId="0" applyFont="1" applyFill="1" applyBorder="1" applyAlignment="1">
      <alignment horizontal="center" vertical="top"/>
    </xf>
    <xf numFmtId="0" fontId="19" fillId="0" borderId="1" xfId="0" applyFont="1" applyBorder="1" applyAlignment="1">
      <alignment horizontal="center"/>
    </xf>
    <xf numFmtId="0" fontId="42" fillId="0" borderId="1" xfId="0" applyFont="1" applyFill="1" applyBorder="1" applyAlignment="1">
      <alignment horizontal="center" vertical="center" wrapText="1"/>
    </xf>
    <xf numFmtId="0" fontId="20" fillId="0" borderId="0" xfId="12" applyFont="1" applyAlignment="1">
      <alignment vertical="top"/>
    </xf>
    <xf numFmtId="0" fontId="0" fillId="0" borderId="0" xfId="0" applyBorder="1"/>
    <xf numFmtId="0" fontId="17" fillId="0" borderId="1" xfId="0" applyFont="1" applyBorder="1" applyAlignment="1">
      <alignment horizontal="left" vertical="center" indent="1"/>
    </xf>
    <xf numFmtId="0" fontId="17" fillId="0" borderId="1" xfId="0" applyFont="1" applyBorder="1" applyAlignment="1">
      <alignment horizontal="left" vertical="center" wrapText="1" indent="1"/>
    </xf>
    <xf numFmtId="0" fontId="17" fillId="0" borderId="1" xfId="0" applyFont="1" applyBorder="1" applyAlignment="1">
      <alignment horizontal="center" vertical="center" wrapText="1"/>
    </xf>
    <xf numFmtId="0" fontId="17" fillId="0" borderId="0" xfId="10" applyFont="1" applyAlignment="1">
      <alignment horizontal="left"/>
    </xf>
    <xf numFmtId="2" fontId="21" fillId="0" borderId="6" xfId="12" applyNumberFormat="1" applyFont="1" applyFill="1" applyBorder="1" applyAlignment="1">
      <alignment horizontal="center" vertical="center" wrapText="1"/>
    </xf>
    <xf numFmtId="2" fontId="17" fillId="0" borderId="0" xfId="12" applyNumberFormat="1" applyFont="1" applyAlignment="1">
      <alignment horizontal="center" vertical="center"/>
    </xf>
    <xf numFmtId="2" fontId="17" fillId="2" borderId="1" xfId="13" applyNumberFormat="1" applyFont="1" applyFill="1" applyBorder="1" applyAlignment="1">
      <alignment horizontal="center" vertical="center"/>
    </xf>
    <xf numFmtId="2" fontId="17" fillId="0" borderId="1" xfId="12" applyNumberFormat="1" applyFont="1" applyFill="1" applyBorder="1" applyAlignment="1">
      <alignment horizontal="center" vertical="center" wrapText="1"/>
    </xf>
    <xf numFmtId="2" fontId="17" fillId="0" borderId="1" xfId="2" applyNumberFormat="1" applyFont="1" applyFill="1" applyBorder="1" applyAlignment="1">
      <alignment horizontal="center" vertical="center" wrapText="1"/>
    </xf>
    <xf numFmtId="4" fontId="9" fillId="2" borderId="1" xfId="13" applyNumberFormat="1" applyFont="1" applyFill="1" applyBorder="1" applyAlignment="1">
      <alignment horizontal="center" vertical="center"/>
    </xf>
    <xf numFmtId="2" fontId="17" fillId="2" borderId="1" xfId="2" applyNumberFormat="1" applyFont="1" applyFill="1" applyBorder="1" applyAlignment="1">
      <alignment horizontal="center" vertical="center" wrapText="1"/>
    </xf>
    <xf numFmtId="2" fontId="17" fillId="2" borderId="1" xfId="12" applyNumberFormat="1" applyFont="1" applyFill="1" applyBorder="1" applyAlignment="1">
      <alignment horizontal="center" vertical="center" wrapText="1"/>
    </xf>
    <xf numFmtId="4" fontId="21" fillId="2" borderId="1" xfId="0" applyNumberFormat="1" applyFont="1" applyFill="1" applyBorder="1" applyAlignment="1">
      <alignment horizontal="center" vertical="center" wrapText="1"/>
    </xf>
    <xf numFmtId="4" fontId="17" fillId="2" borderId="1" xfId="12" applyNumberFormat="1" applyFont="1" applyFill="1" applyBorder="1" applyAlignment="1">
      <alignment horizontal="center" vertical="center" wrapText="1"/>
    </xf>
    <xf numFmtId="2" fontId="17" fillId="0" borderId="1" xfId="12" applyNumberFormat="1" applyFont="1" applyFill="1" applyBorder="1" applyAlignment="1">
      <alignment horizontal="center" vertical="center"/>
    </xf>
    <xf numFmtId="2" fontId="21" fillId="0" borderId="1" xfId="0" applyNumberFormat="1" applyFont="1" applyBorder="1" applyAlignment="1">
      <alignment horizontal="center" vertical="center" wrapText="1"/>
    </xf>
    <xf numFmtId="2" fontId="21" fillId="2" borderId="1" xfId="0" applyNumberFormat="1" applyFont="1" applyFill="1" applyBorder="1" applyAlignment="1">
      <alignment horizontal="center" vertical="center" wrapText="1"/>
    </xf>
    <xf numFmtId="2" fontId="19" fillId="0" borderId="1" xfId="12" applyNumberFormat="1" applyFont="1" applyFill="1" applyBorder="1" applyAlignment="1">
      <alignment horizontal="center" vertical="center" wrapText="1"/>
    </xf>
    <xf numFmtId="4" fontId="19" fillId="2" borderId="1" xfId="12" applyNumberFormat="1" applyFont="1" applyFill="1" applyBorder="1" applyAlignment="1">
      <alignment horizontal="center" vertical="center" wrapText="1"/>
    </xf>
    <xf numFmtId="2" fontId="9" fillId="2" borderId="5" xfId="0" applyNumberFormat="1" applyFont="1" applyFill="1" applyBorder="1" applyAlignment="1">
      <alignment horizontal="center" vertical="center"/>
    </xf>
    <xf numFmtId="2" fontId="9" fillId="2" borderId="5" xfId="0" applyNumberFormat="1" applyFont="1" applyFill="1" applyBorder="1" applyAlignment="1">
      <alignment horizontal="center" vertical="center" wrapText="1"/>
    </xf>
    <xf numFmtId="2" fontId="7" fillId="2" borderId="1" xfId="0" applyNumberFormat="1" applyFont="1" applyFill="1" applyBorder="1" applyAlignment="1">
      <alignment horizontal="center" vertical="center"/>
    </xf>
    <xf numFmtId="4" fontId="17" fillId="2" borderId="1" xfId="0" applyNumberFormat="1" applyFont="1" applyFill="1" applyBorder="1" applyAlignment="1">
      <alignment horizontal="center" vertical="center"/>
    </xf>
    <xf numFmtId="2" fontId="17" fillId="0" borderId="1" xfId="0" applyNumberFormat="1" applyFont="1" applyBorder="1" applyAlignment="1">
      <alignment horizontal="center" vertical="center"/>
    </xf>
    <xf numFmtId="2" fontId="17" fillId="2" borderId="1" xfId="0" applyNumberFormat="1" applyFont="1" applyFill="1" applyBorder="1" applyAlignment="1">
      <alignment horizontal="center" vertical="center"/>
    </xf>
    <xf numFmtId="2" fontId="17" fillId="0" borderId="1" xfId="0" applyNumberFormat="1" applyFont="1" applyBorder="1" applyAlignment="1">
      <alignment horizontal="center" vertical="center" wrapText="1"/>
    </xf>
    <xf numFmtId="2" fontId="17" fillId="0" borderId="1" xfId="10" applyNumberFormat="1" applyFont="1" applyFill="1" applyBorder="1" applyAlignment="1" applyProtection="1">
      <alignment horizontal="center" vertical="top"/>
      <protection locked="0"/>
    </xf>
    <xf numFmtId="2" fontId="31" fillId="0" borderId="1" xfId="10" applyNumberFormat="1" applyFill="1" applyBorder="1" applyAlignment="1">
      <alignment horizontal="center" vertical="top"/>
    </xf>
    <xf numFmtId="2" fontId="31" fillId="0" borderId="1" xfId="10" applyNumberFormat="1" applyFill="1" applyBorder="1" applyAlignment="1">
      <alignment horizontal="center" vertical="top" wrapText="1"/>
    </xf>
    <xf numFmtId="2" fontId="31" fillId="0" borderId="1" xfId="10" applyNumberFormat="1" applyFont="1" applyFill="1" applyBorder="1" applyAlignment="1">
      <alignment horizontal="center" vertical="top"/>
    </xf>
    <xf numFmtId="2" fontId="9" fillId="0" borderId="1" xfId="10" applyNumberFormat="1" applyFont="1" applyFill="1" applyBorder="1" applyAlignment="1">
      <alignment horizontal="center" vertical="top" wrapText="1"/>
    </xf>
    <xf numFmtId="2" fontId="19" fillId="0" borderId="1" xfId="10" applyNumberFormat="1" applyFont="1" applyFill="1" applyBorder="1" applyAlignment="1" applyProtection="1">
      <alignment horizontal="center" vertical="top"/>
      <protection locked="0"/>
    </xf>
    <xf numFmtId="0" fontId="19" fillId="0" borderId="0" xfId="10" applyFont="1"/>
    <xf numFmtId="0" fontId="19" fillId="0" borderId="0" xfId="10" applyFont="1" applyBorder="1"/>
    <xf numFmtId="0" fontId="19" fillId="0" borderId="0" xfId="11" applyFont="1" applyBorder="1" applyAlignment="1"/>
    <xf numFmtId="2" fontId="17" fillId="0" borderId="1" xfId="10" applyNumberFormat="1" applyFont="1" applyFill="1" applyBorder="1" applyAlignment="1" applyProtection="1">
      <alignment horizontal="center"/>
      <protection locked="0"/>
    </xf>
    <xf numFmtId="2" fontId="17" fillId="0" borderId="1" xfId="10" applyNumberFormat="1" applyFont="1" applyFill="1" applyBorder="1" applyAlignment="1">
      <alignment horizontal="center"/>
    </xf>
    <xf numFmtId="2" fontId="17" fillId="0" borderId="1" xfId="10" applyNumberFormat="1" applyFont="1" applyFill="1" applyBorder="1" applyAlignment="1">
      <alignment horizontal="center" wrapText="1"/>
    </xf>
    <xf numFmtId="2" fontId="17" fillId="0" borderId="4" xfId="10" applyNumberFormat="1" applyFont="1" applyFill="1" applyBorder="1" applyAlignment="1">
      <alignment horizontal="center" wrapText="1"/>
    </xf>
    <xf numFmtId="2" fontId="17" fillId="0" borderId="0" xfId="10" applyNumberFormat="1" applyFont="1" applyFill="1" applyAlignment="1">
      <alignment horizontal="center"/>
    </xf>
    <xf numFmtId="2" fontId="21" fillId="0" borderId="0" xfId="0" applyNumberFormat="1" applyFont="1" applyFill="1" applyAlignment="1">
      <alignment horizontal="center"/>
    </xf>
    <xf numFmtId="2" fontId="17" fillId="0" borderId="4" xfId="10" applyNumberFormat="1" applyFont="1" applyFill="1" applyBorder="1" applyAlignment="1">
      <alignment horizontal="center"/>
    </xf>
    <xf numFmtId="2" fontId="19" fillId="0" borderId="1" xfId="13" applyNumberFormat="1" applyFont="1" applyBorder="1" applyAlignment="1">
      <alignment horizontal="center" vertical="center"/>
    </xf>
    <xf numFmtId="2" fontId="19" fillId="0" borderId="1" xfId="5" applyNumberFormat="1" applyFont="1" applyFill="1" applyBorder="1" applyAlignment="1">
      <alignment horizontal="center" vertical="center" wrapText="1"/>
    </xf>
    <xf numFmtId="2" fontId="19" fillId="2" borderId="1" xfId="5" applyNumberFormat="1" applyFont="1" applyFill="1" applyBorder="1" applyAlignment="1">
      <alignment horizontal="center" vertical="center"/>
    </xf>
    <xf numFmtId="2" fontId="17" fillId="0" borderId="1" xfId="13" applyNumberFormat="1" applyFont="1" applyBorder="1" applyAlignment="1">
      <alignment horizontal="center" vertical="center"/>
    </xf>
    <xf numFmtId="2" fontId="17" fillId="0" borderId="1" xfId="5" applyNumberFormat="1" applyFont="1" applyFill="1" applyBorder="1" applyAlignment="1">
      <alignment horizontal="center" vertical="center" wrapText="1"/>
    </xf>
    <xf numFmtId="2" fontId="17" fillId="2" borderId="1" xfId="5" applyNumberFormat="1" applyFont="1" applyFill="1" applyBorder="1" applyAlignment="1">
      <alignment horizontal="center" vertical="center"/>
    </xf>
    <xf numFmtId="2" fontId="17" fillId="0" borderId="1" xfId="5" applyNumberFormat="1" applyFont="1" applyFill="1" applyBorder="1" applyAlignment="1">
      <alignment horizontal="center" vertical="center"/>
    </xf>
    <xf numFmtId="2" fontId="19" fillId="0" borderId="1" xfId="5" applyNumberFormat="1" applyFont="1" applyFill="1" applyBorder="1" applyAlignment="1">
      <alignment horizontal="center" vertical="center"/>
    </xf>
    <xf numFmtId="2" fontId="12" fillId="0" borderId="1" xfId="0" applyNumberFormat="1" applyFont="1" applyFill="1" applyBorder="1" applyAlignment="1">
      <alignment horizontal="center" vertical="center" wrapText="1"/>
    </xf>
    <xf numFmtId="2" fontId="12" fillId="2" borderId="1" xfId="0" applyNumberFormat="1" applyFont="1" applyFill="1" applyBorder="1" applyAlignment="1">
      <alignment horizontal="center" vertical="center"/>
    </xf>
    <xf numFmtId="2" fontId="9" fillId="2"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2" fontId="19" fillId="0" borderId="1" xfId="0" applyNumberFormat="1" applyFont="1" applyFill="1" applyBorder="1" applyAlignment="1">
      <alignment horizontal="center" vertical="center"/>
    </xf>
    <xf numFmtId="2" fontId="12" fillId="2" borderId="1" xfId="5" applyNumberFormat="1" applyFont="1" applyFill="1" applyBorder="1" applyAlignment="1">
      <alignment horizontal="center" vertical="center" wrapText="1"/>
    </xf>
    <xf numFmtId="2" fontId="12" fillId="2" borderId="1" xfId="5" applyNumberFormat="1" applyFont="1" applyFill="1" applyBorder="1" applyAlignment="1">
      <alignment horizontal="center"/>
    </xf>
    <xf numFmtId="2" fontId="12" fillId="2" borderId="1" xfId="0" applyNumberFormat="1" applyFont="1" applyFill="1" applyBorder="1" applyAlignment="1">
      <alignment horizontal="center" vertical="center" wrapText="1"/>
    </xf>
    <xf numFmtId="2" fontId="30" fillId="2" borderId="1" xfId="5" applyNumberFormat="1" applyFont="1" applyFill="1" applyBorder="1" applyAlignment="1">
      <alignment horizontal="center" vertical="center" wrapText="1"/>
    </xf>
    <xf numFmtId="2" fontId="12" fillId="0" borderId="1" xfId="5" applyNumberFormat="1" applyFont="1" applyFill="1" applyBorder="1" applyAlignment="1">
      <alignment horizontal="center" vertical="center" wrapText="1"/>
    </xf>
    <xf numFmtId="2" fontId="12" fillId="2" borderId="1" xfId="5" applyNumberFormat="1" applyFont="1" applyFill="1" applyBorder="1" applyAlignment="1">
      <alignment horizontal="center" vertical="center"/>
    </xf>
    <xf numFmtId="2" fontId="9" fillId="2" borderId="1" xfId="5" applyNumberFormat="1" applyFont="1" applyFill="1" applyBorder="1" applyAlignment="1">
      <alignment horizontal="center" vertical="center" wrapText="1"/>
    </xf>
    <xf numFmtId="2" fontId="9" fillId="2" borderId="1" xfId="0" applyNumberFormat="1" applyFont="1" applyFill="1" applyBorder="1" applyAlignment="1">
      <alignment horizontal="center" vertical="center" wrapText="1"/>
    </xf>
    <xf numFmtId="2" fontId="19" fillId="2" borderId="1" xfId="6" applyNumberFormat="1" applyFont="1" applyFill="1" applyBorder="1" applyAlignment="1">
      <alignment horizontal="center" vertical="center"/>
    </xf>
    <xf numFmtId="2" fontId="19" fillId="2" borderId="0" xfId="6" applyNumberFormat="1" applyFont="1" applyFill="1" applyAlignment="1">
      <alignment horizontal="center" vertical="center"/>
    </xf>
    <xf numFmtId="2" fontId="19" fillId="2" borderId="1" xfId="0" applyNumberFormat="1" applyFont="1" applyFill="1" applyBorder="1" applyAlignment="1">
      <alignment horizontal="center" vertical="center"/>
    </xf>
    <xf numFmtId="2" fontId="9" fillId="2" borderId="1" xfId="6" applyNumberFormat="1" applyFont="1" applyFill="1" applyBorder="1" applyAlignment="1">
      <alignment horizontal="center" vertical="center" wrapText="1"/>
    </xf>
    <xf numFmtId="2" fontId="9" fillId="2" borderId="1" xfId="6" applyNumberFormat="1" applyFont="1" applyFill="1" applyBorder="1" applyAlignment="1">
      <alignment horizontal="center" vertical="center"/>
    </xf>
    <xf numFmtId="2" fontId="9" fillId="2" borderId="1" xfId="5" applyNumberFormat="1" applyFont="1" applyFill="1" applyBorder="1" applyAlignment="1">
      <alignment horizontal="center" vertical="center"/>
    </xf>
    <xf numFmtId="2" fontId="19" fillId="2" borderId="1" xfId="5" applyNumberFormat="1" applyFont="1" applyFill="1" applyBorder="1" applyAlignment="1">
      <alignment horizontal="center" vertical="center" wrapText="1"/>
    </xf>
    <xf numFmtId="2" fontId="17" fillId="2" borderId="1" xfId="5" applyNumberFormat="1" applyFont="1" applyFill="1" applyBorder="1" applyAlignment="1">
      <alignment horizontal="center" vertical="center" wrapText="1"/>
    </xf>
    <xf numFmtId="2" fontId="19" fillId="0" borderId="1" xfId="6" applyNumberFormat="1" applyFont="1" applyFill="1" applyBorder="1" applyAlignment="1">
      <alignment horizontal="center" vertical="center"/>
    </xf>
    <xf numFmtId="2" fontId="17" fillId="0" borderId="1" xfId="6" applyNumberFormat="1" applyFont="1" applyFill="1" applyBorder="1" applyAlignment="1">
      <alignment horizontal="center" vertical="center" wrapText="1"/>
    </xf>
    <xf numFmtId="2" fontId="17" fillId="2" borderId="1" xfId="6" applyNumberFormat="1" applyFont="1" applyFill="1" applyBorder="1" applyAlignment="1">
      <alignment horizontal="center" vertical="center" wrapText="1"/>
    </xf>
    <xf numFmtId="2" fontId="17" fillId="2" borderId="1" xfId="6" applyNumberFormat="1" applyFont="1" applyFill="1" applyBorder="1" applyAlignment="1">
      <alignment horizontal="center" vertical="center"/>
    </xf>
    <xf numFmtId="2" fontId="22" fillId="2" borderId="1" xfId="6" applyNumberFormat="1" applyFont="1" applyFill="1" applyBorder="1" applyAlignment="1">
      <alignment horizontal="center" vertical="center"/>
    </xf>
    <xf numFmtId="2" fontId="17" fillId="0" borderId="1" xfId="6" applyNumberFormat="1" applyFont="1" applyFill="1" applyBorder="1" applyAlignment="1">
      <alignment horizontal="center" vertical="center"/>
    </xf>
    <xf numFmtId="2" fontId="17" fillId="0" borderId="1" xfId="10" applyNumberFormat="1" applyFont="1" applyBorder="1" applyAlignment="1">
      <alignment horizontal="center"/>
    </xf>
    <xf numFmtId="2" fontId="19" fillId="0" borderId="1" xfId="10" applyNumberFormat="1" applyFont="1" applyBorder="1" applyAlignment="1">
      <alignment horizontal="center"/>
    </xf>
    <xf numFmtId="2" fontId="19" fillId="0" borderId="1" xfId="0" applyNumberFormat="1" applyFont="1" applyFill="1" applyBorder="1" applyAlignment="1">
      <alignment horizontal="center"/>
    </xf>
    <xf numFmtId="2" fontId="17" fillId="0" borderId="1" xfId="0" applyNumberFormat="1" applyFont="1" applyFill="1" applyBorder="1" applyAlignment="1">
      <alignment horizontal="center"/>
    </xf>
    <xf numFmtId="2" fontId="17" fillId="0" borderId="1" xfId="0" applyNumberFormat="1" applyFont="1" applyFill="1" applyBorder="1" applyAlignment="1">
      <alignment horizontal="center" vertical="center"/>
    </xf>
    <xf numFmtId="2" fontId="19" fillId="0" borderId="1" xfId="8" applyNumberFormat="1" applyFont="1" applyFill="1" applyBorder="1" applyAlignment="1">
      <alignment horizontal="center" vertical="center" wrapText="1"/>
    </xf>
    <xf numFmtId="2" fontId="19" fillId="0" borderId="1" xfId="8" applyNumberFormat="1" applyFont="1" applyFill="1" applyBorder="1" applyAlignment="1">
      <alignment horizontal="center" vertical="center"/>
    </xf>
    <xf numFmtId="2" fontId="17" fillId="0" borderId="1" xfId="8" applyNumberFormat="1" applyFont="1" applyFill="1" applyBorder="1" applyAlignment="1">
      <alignment horizontal="center" vertical="center"/>
    </xf>
    <xf numFmtId="2" fontId="20" fillId="2" borderId="1" xfId="0" applyNumberFormat="1" applyFont="1" applyFill="1" applyBorder="1" applyAlignment="1">
      <alignment horizontal="center" vertical="top"/>
    </xf>
    <xf numFmtId="2" fontId="17" fillId="2" borderId="4" xfId="0" applyNumberFormat="1" applyFont="1" applyFill="1" applyBorder="1" applyAlignment="1">
      <alignment horizontal="center" vertical="top" wrapText="1"/>
    </xf>
    <xf numFmtId="2" fontId="17" fillId="2" borderId="1" xfId="0" applyNumberFormat="1" applyFont="1" applyFill="1" applyBorder="1" applyAlignment="1">
      <alignment horizontal="center" vertical="top" wrapText="1"/>
    </xf>
    <xf numFmtId="2" fontId="20" fillId="2" borderId="4" xfId="0" applyNumberFormat="1" applyFont="1" applyFill="1" applyBorder="1" applyAlignment="1">
      <alignment horizontal="center" vertical="top" wrapText="1"/>
    </xf>
    <xf numFmtId="2" fontId="20" fillId="2" borderId="1" xfId="0" applyNumberFormat="1" applyFont="1" applyFill="1" applyBorder="1" applyAlignment="1">
      <alignment horizontal="center" vertical="top" wrapText="1"/>
    </xf>
    <xf numFmtId="2" fontId="20" fillId="0" borderId="1" xfId="0" applyNumberFormat="1" applyFont="1" applyFill="1" applyBorder="1" applyAlignment="1">
      <alignment horizontal="center" vertical="top"/>
    </xf>
    <xf numFmtId="2" fontId="20" fillId="2" borderId="5" xfId="0" applyNumberFormat="1" applyFont="1" applyFill="1" applyBorder="1" applyAlignment="1">
      <alignment horizontal="center" vertical="top"/>
    </xf>
    <xf numFmtId="2" fontId="20" fillId="0" borderId="1" xfId="0" applyNumberFormat="1" applyFont="1" applyFill="1" applyBorder="1" applyAlignment="1">
      <alignment horizontal="center" vertical="top" wrapText="1"/>
    </xf>
    <xf numFmtId="2" fontId="19" fillId="2" borderId="1" xfId="12" applyNumberFormat="1" applyFont="1" applyFill="1" applyBorder="1" applyAlignment="1">
      <alignment horizontal="center" vertical="center" wrapText="1"/>
    </xf>
    <xf numFmtId="2" fontId="17" fillId="2" borderId="1" xfId="12" applyNumberFormat="1" applyFont="1" applyFill="1" applyBorder="1" applyAlignment="1">
      <alignment horizontal="center" vertical="center"/>
    </xf>
    <xf numFmtId="4" fontId="31" fillId="2" borderId="1" xfId="10" applyNumberFormat="1" applyFill="1" applyBorder="1" applyAlignment="1">
      <alignment horizontal="center" vertical="center"/>
    </xf>
    <xf numFmtId="4" fontId="28" fillId="2" borderId="1" xfId="0" applyNumberFormat="1" applyFont="1" applyFill="1" applyBorder="1" applyAlignment="1">
      <alignment horizontal="center" vertical="center"/>
    </xf>
    <xf numFmtId="2" fontId="17" fillId="2" borderId="1" xfId="0" applyNumberFormat="1" applyFont="1" applyFill="1" applyBorder="1" applyAlignment="1">
      <alignment horizontal="center" vertical="center" wrapText="1"/>
    </xf>
    <xf numFmtId="2" fontId="9" fillId="2" borderId="4" xfId="0" applyNumberFormat="1" applyFont="1" applyFill="1" applyBorder="1" applyAlignment="1">
      <alignment horizontal="center" vertical="center" wrapText="1"/>
    </xf>
    <xf numFmtId="2" fontId="9" fillId="2" borderId="4" xfId="0"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0" fontId="12" fillId="0" borderId="0" xfId="0" applyFont="1" applyFill="1" applyAlignment="1">
      <alignment horizontal="right" vertical="top"/>
    </xf>
    <xf numFmtId="2" fontId="17" fillId="0" borderId="1" xfId="0" applyNumberFormat="1" applyFont="1" applyBorder="1" applyAlignment="1">
      <alignment horizontal="center"/>
    </xf>
    <xf numFmtId="2" fontId="19" fillId="2" borderId="1" xfId="0" applyNumberFormat="1" applyFont="1" applyFill="1" applyBorder="1" applyAlignment="1">
      <alignment horizontal="center" vertical="center" wrapText="1"/>
    </xf>
    <xf numFmtId="2" fontId="22" fillId="0" borderId="1" xfId="0" applyNumberFormat="1" applyFont="1" applyFill="1" applyBorder="1" applyAlignment="1">
      <alignment horizontal="center"/>
    </xf>
    <xf numFmtId="2" fontId="22" fillId="0" borderId="1" xfId="0" applyNumberFormat="1" applyFont="1" applyFill="1" applyBorder="1" applyAlignment="1">
      <alignment horizontal="center" vertical="center"/>
    </xf>
    <xf numFmtId="2" fontId="17" fillId="0" borderId="1" xfId="0" applyNumberFormat="1" applyFont="1" applyFill="1" applyBorder="1" applyAlignment="1">
      <alignment horizontal="center" vertical="center" wrapText="1"/>
    </xf>
    <xf numFmtId="0" fontId="17" fillId="0" borderId="0" xfId="0" applyFont="1" applyFill="1" applyBorder="1" applyAlignment="1">
      <alignment horizontal="left" vertical="center" wrapText="1" indent="1"/>
    </xf>
    <xf numFmtId="2" fontId="17" fillId="2" borderId="1" xfId="3" applyNumberFormat="1" applyFont="1" applyFill="1" applyBorder="1" applyAlignment="1">
      <alignment horizontal="center" vertical="center"/>
    </xf>
    <xf numFmtId="2" fontId="17" fillId="2" borderId="1" xfId="3" applyNumberFormat="1" applyFont="1" applyFill="1" applyBorder="1" applyAlignment="1">
      <alignment horizontal="center" vertical="center" wrapText="1"/>
    </xf>
    <xf numFmtId="2" fontId="22" fillId="2" borderId="1" xfId="3" applyNumberFormat="1" applyFont="1" applyFill="1" applyBorder="1" applyAlignment="1">
      <alignment horizontal="center" vertical="center" wrapText="1"/>
    </xf>
    <xf numFmtId="2" fontId="17" fillId="0" borderId="1" xfId="3" applyNumberFormat="1" applyFont="1" applyFill="1" applyBorder="1" applyAlignment="1">
      <alignment horizontal="center" vertical="center" wrapText="1"/>
    </xf>
    <xf numFmtId="2" fontId="17" fillId="0" borderId="1" xfId="3" applyNumberFormat="1" applyFont="1" applyFill="1" applyBorder="1" applyAlignment="1">
      <alignment horizontal="center" vertical="center"/>
    </xf>
    <xf numFmtId="2" fontId="17" fillId="2" borderId="1" xfId="3" applyNumberFormat="1" applyFont="1" applyFill="1" applyBorder="1" applyAlignment="1">
      <alignment horizontal="center" wrapText="1"/>
    </xf>
    <xf numFmtId="2" fontId="11" fillId="0" borderId="1" xfId="3" applyNumberFormat="1" applyFont="1" applyFill="1" applyBorder="1" applyAlignment="1">
      <alignment horizontal="center" wrapText="1"/>
    </xf>
    <xf numFmtId="2" fontId="7" fillId="2" borderId="6" xfId="3" applyNumberFormat="1" applyFont="1" applyFill="1" applyBorder="1" applyAlignment="1">
      <alignment horizontal="center" wrapText="1"/>
    </xf>
    <xf numFmtId="2" fontId="17" fillId="2" borderId="1" xfId="0" applyNumberFormat="1" applyFont="1" applyFill="1" applyBorder="1" applyAlignment="1">
      <alignment horizontal="center"/>
    </xf>
    <xf numFmtId="2" fontId="11" fillId="2" borderId="1" xfId="3" applyNumberFormat="1" applyFont="1" applyFill="1" applyBorder="1" applyAlignment="1">
      <alignment horizontal="center" wrapText="1"/>
    </xf>
    <xf numFmtId="2" fontId="9" fillId="2" borderId="1" xfId="0" applyNumberFormat="1" applyFont="1" applyFill="1" applyBorder="1" applyAlignment="1">
      <alignment horizontal="center"/>
    </xf>
    <xf numFmtId="2" fontId="7" fillId="2" borderId="1" xfId="3" applyNumberFormat="1" applyFont="1" applyFill="1" applyBorder="1" applyAlignment="1">
      <alignment horizontal="center" wrapText="1"/>
    </xf>
    <xf numFmtId="2" fontId="9" fillId="2" borderId="1" xfId="3" applyNumberFormat="1" applyFont="1" applyFill="1" applyBorder="1" applyAlignment="1">
      <alignment horizontal="center" wrapText="1"/>
    </xf>
    <xf numFmtId="2" fontId="9" fillId="2" borderId="1" xfId="3" applyNumberFormat="1" applyFont="1" applyFill="1" applyBorder="1" applyAlignment="1">
      <alignment horizontal="center"/>
    </xf>
    <xf numFmtId="2" fontId="9" fillId="0" borderId="1" xfId="2" applyNumberFormat="1" applyFont="1" applyFill="1" applyBorder="1" applyAlignment="1">
      <alignment horizontal="center" vertical="center" wrapText="1"/>
    </xf>
    <xf numFmtId="2" fontId="9" fillId="0" borderId="1" xfId="2" applyNumberFormat="1" applyFont="1" applyFill="1" applyBorder="1" applyAlignment="1">
      <alignment horizontal="center" vertical="center"/>
    </xf>
    <xf numFmtId="2" fontId="9" fillId="0" borderId="1" xfId="0" applyNumberFormat="1" applyFont="1" applyFill="1" applyBorder="1" applyAlignment="1">
      <alignment horizontal="center"/>
    </xf>
    <xf numFmtId="2" fontId="9" fillId="0" borderId="1" xfId="7" applyNumberFormat="1" applyFont="1" applyFill="1" applyBorder="1" applyAlignment="1">
      <alignment horizontal="center" vertical="center" wrapText="1"/>
    </xf>
    <xf numFmtId="2" fontId="9" fillId="2" borderId="1" xfId="0" applyNumberFormat="1" applyFont="1" applyFill="1" applyBorder="1" applyAlignment="1">
      <alignment horizontal="center" wrapText="1"/>
    </xf>
    <xf numFmtId="2" fontId="9" fillId="0" borderId="1" xfId="0" applyNumberFormat="1" applyFont="1" applyFill="1" applyBorder="1" applyAlignment="1">
      <alignment horizontal="center" wrapText="1"/>
    </xf>
    <xf numFmtId="2" fontId="9" fillId="0" borderId="1" xfId="7" applyNumberFormat="1" applyFont="1" applyFill="1" applyBorder="1" applyAlignment="1">
      <alignment horizontal="center" wrapText="1"/>
    </xf>
    <xf numFmtId="2" fontId="9" fillId="2" borderId="1" xfId="2" applyNumberFormat="1" applyFont="1" applyFill="1" applyBorder="1" applyAlignment="1">
      <alignment horizontal="center" vertical="center" wrapText="1"/>
    </xf>
    <xf numFmtId="2" fontId="39" fillId="0" borderId="1" xfId="0" applyNumberFormat="1" applyFont="1" applyFill="1" applyBorder="1" applyAlignment="1">
      <alignment horizontal="center" vertical="center"/>
    </xf>
    <xf numFmtId="0" fontId="19" fillId="0" borderId="1" xfId="0" applyFont="1" applyFill="1" applyBorder="1" applyAlignment="1">
      <alignment horizontal="center" vertical="center" wrapText="1"/>
    </xf>
    <xf numFmtId="0" fontId="12" fillId="0" borderId="0" xfId="0" applyFont="1" applyFill="1" applyAlignment="1">
      <alignment horizontal="right" vertical="top"/>
    </xf>
    <xf numFmtId="0" fontId="17" fillId="0" borderId="1" xfId="0" applyFont="1" applyBorder="1" applyAlignment="1">
      <alignment horizontal="center" vertical="center" wrapText="1"/>
    </xf>
    <xf numFmtId="0" fontId="22" fillId="0" borderId="1" xfId="14" applyFont="1" applyFill="1" applyBorder="1" applyAlignment="1">
      <alignment horizontal="left" vertical="center" wrapText="1" indent="2"/>
    </xf>
    <xf numFmtId="0" fontId="22" fillId="2" borderId="1" xfId="14" applyFont="1" applyFill="1" applyBorder="1" applyAlignment="1">
      <alignment horizontal="center" vertical="center"/>
    </xf>
    <xf numFmtId="0" fontId="22" fillId="0" borderId="1" xfId="14" applyFont="1" applyFill="1" applyBorder="1" applyAlignment="1">
      <alignment horizontal="left" vertical="center" wrapText="1" indent="1"/>
    </xf>
    <xf numFmtId="14" fontId="17" fillId="0" borderId="1" xfId="0" applyNumberFormat="1" applyFont="1" applyBorder="1" applyAlignment="1">
      <alignment horizontal="left" vertical="center" wrapText="1" indent="2"/>
    </xf>
    <xf numFmtId="14" fontId="17" fillId="0" borderId="1" xfId="0" applyNumberFormat="1" applyFont="1" applyFill="1" applyBorder="1" applyAlignment="1">
      <alignment horizontal="left" vertical="center" wrapText="1" indent="2"/>
    </xf>
    <xf numFmtId="0" fontId="22" fillId="2" borderId="1" xfId="0" applyFont="1" applyFill="1" applyBorder="1" applyAlignment="1">
      <alignment horizontal="center" vertical="center"/>
    </xf>
    <xf numFmtId="0" fontId="22" fillId="0" borderId="1" xfId="0" applyFont="1" applyFill="1" applyBorder="1" applyAlignment="1">
      <alignment horizontal="left" vertical="center" wrapText="1" indent="2"/>
    </xf>
    <xf numFmtId="0" fontId="19" fillId="0" borderId="0" xfId="0" applyFont="1" applyBorder="1" applyAlignment="1">
      <alignment wrapText="1"/>
    </xf>
    <xf numFmtId="0" fontId="51" fillId="2" borderId="3" xfId="0" applyFont="1" applyFill="1" applyBorder="1" applyAlignment="1">
      <alignment horizontal="center" vertical="center" wrapText="1"/>
    </xf>
    <xf numFmtId="0" fontId="17" fillId="0" borderId="14" xfId="0" applyFont="1" applyBorder="1" applyAlignment="1">
      <alignment horizontal="left" vertical="center" wrapText="1" indent="1"/>
    </xf>
    <xf numFmtId="0" fontId="21" fillId="0" borderId="15" xfId="0" applyFont="1" applyBorder="1" applyAlignment="1">
      <alignment horizontal="left" vertical="center" wrapText="1" indent="1"/>
    </xf>
    <xf numFmtId="0" fontId="17" fillId="0" borderId="18" xfId="0" applyFont="1" applyBorder="1" applyAlignment="1">
      <alignment horizontal="left" vertical="center" wrapText="1" indent="1"/>
    </xf>
    <xf numFmtId="0" fontId="21" fillId="0" borderId="18" xfId="0" applyFont="1" applyBorder="1" applyAlignment="1">
      <alignment horizontal="left" vertical="center" wrapText="1" indent="1"/>
    </xf>
    <xf numFmtId="0" fontId="17" fillId="0" borderId="22" xfId="0" applyFont="1" applyBorder="1" applyAlignment="1">
      <alignment horizontal="left" vertical="center" wrapText="1" indent="1"/>
    </xf>
    <xf numFmtId="0" fontId="17" fillId="0" borderId="17" xfId="0" applyFont="1" applyBorder="1" applyAlignment="1">
      <alignment horizontal="left" vertical="center" wrapText="1" indent="1"/>
    </xf>
    <xf numFmtId="0" fontId="21" fillId="0" borderId="12" xfId="0" applyFont="1" applyBorder="1" applyAlignment="1">
      <alignment horizontal="left" vertical="center" wrapText="1" indent="1"/>
    </xf>
    <xf numFmtId="0" fontId="51" fillId="2" borderId="3" xfId="14" applyFont="1" applyFill="1" applyBorder="1" applyAlignment="1">
      <alignment horizontal="center" vertical="center" wrapText="1"/>
    </xf>
    <xf numFmtId="0" fontId="47" fillId="0" borderId="13" xfId="0" applyFont="1" applyBorder="1" applyAlignment="1">
      <alignment horizontal="center" vertical="center" wrapText="1"/>
    </xf>
    <xf numFmtId="10" fontId="17" fillId="2" borderId="1" xfId="0" applyNumberFormat="1" applyFont="1" applyFill="1" applyBorder="1" applyAlignment="1">
      <alignment horizontal="center" vertical="center"/>
    </xf>
    <xf numFmtId="0" fontId="17" fillId="0" borderId="12" xfId="0" applyFont="1" applyBorder="1" applyAlignment="1">
      <alignment horizontal="left" vertical="center" wrapText="1" indent="1"/>
    </xf>
    <xf numFmtId="0" fontId="41" fillId="0" borderId="0" xfId="0" applyFont="1" applyFill="1" applyAlignment="1">
      <alignment horizontal="center"/>
    </xf>
    <xf numFmtId="0" fontId="6" fillId="0" borderId="0" xfId="0" applyFont="1" applyFill="1" applyAlignment="1">
      <alignment horizontal="center" vertical="top" wrapText="1"/>
    </xf>
    <xf numFmtId="0" fontId="17" fillId="0" borderId="0" xfId="0" applyFont="1" applyFill="1" applyAlignment="1">
      <alignment horizontal="center"/>
    </xf>
    <xf numFmtId="0" fontId="53" fillId="0" borderId="1" xfId="0" applyNumberFormat="1" applyFont="1" applyFill="1" applyBorder="1" applyAlignment="1">
      <alignment horizontal="center" vertical="center" wrapText="1"/>
    </xf>
    <xf numFmtId="0" fontId="9" fillId="2" borderId="1" xfId="5"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47" fillId="0" borderId="1" xfId="2" applyFont="1" applyFill="1" applyBorder="1" applyAlignment="1">
      <alignment horizontal="center" vertical="center" wrapText="1"/>
    </xf>
    <xf numFmtId="0" fontId="47" fillId="0" borderId="1" xfId="0" applyFont="1" applyBorder="1" applyAlignment="1">
      <alignment horizontal="center" vertical="center" wrapText="1"/>
    </xf>
    <xf numFmtId="0" fontId="54" fillId="0" borderId="3" xfId="0" applyFont="1" applyFill="1" applyBorder="1" applyAlignment="1">
      <alignment horizontal="center" vertical="center" wrapText="1"/>
    </xf>
    <xf numFmtId="14" fontId="17" fillId="0" borderId="1" xfId="14" applyNumberFormat="1" applyFont="1" applyBorder="1" applyAlignment="1">
      <alignment horizontal="center" vertical="center"/>
    </xf>
    <xf numFmtId="14" fontId="17" fillId="0" borderId="1" xfId="14" applyNumberFormat="1" applyFont="1" applyBorder="1" applyAlignment="1">
      <alignment horizontal="center" vertical="center" wrapText="1"/>
    </xf>
    <xf numFmtId="2" fontId="20" fillId="2" borderId="1" xfId="3" applyNumberFormat="1" applyFont="1" applyFill="1" applyBorder="1" applyAlignment="1">
      <alignment horizontal="center" vertical="center"/>
    </xf>
    <xf numFmtId="2" fontId="20" fillId="2" borderId="1" xfId="3" applyNumberFormat="1" applyFont="1" applyFill="1" applyBorder="1" applyAlignment="1">
      <alignment horizontal="center" vertical="center" wrapText="1"/>
    </xf>
    <xf numFmtId="2" fontId="20" fillId="0" borderId="1" xfId="3" applyNumberFormat="1" applyFont="1" applyFill="1" applyBorder="1" applyAlignment="1">
      <alignment horizontal="center" vertical="center" wrapText="1"/>
    </xf>
    <xf numFmtId="2" fontId="20" fillId="0" borderId="1" xfId="3" applyNumberFormat="1" applyFont="1" applyFill="1" applyBorder="1" applyAlignment="1">
      <alignment horizontal="center" vertical="center"/>
    </xf>
    <xf numFmtId="2" fontId="44" fillId="2" borderId="1" xfId="3" applyNumberFormat="1" applyFont="1" applyFill="1" applyBorder="1" applyAlignment="1">
      <alignment horizontal="center" vertical="center" wrapText="1"/>
    </xf>
    <xf numFmtId="2" fontId="20" fillId="2" borderId="6" xfId="3" applyNumberFormat="1" applyFont="1" applyFill="1" applyBorder="1" applyAlignment="1">
      <alignment horizontal="center" vertical="center" wrapText="1"/>
    </xf>
    <xf numFmtId="2" fontId="20" fillId="2" borderId="1" xfId="0" applyNumberFormat="1" applyFont="1" applyFill="1" applyBorder="1" applyAlignment="1">
      <alignment horizontal="center" vertical="center"/>
    </xf>
    <xf numFmtId="0" fontId="53" fillId="0" borderId="18" xfId="0" applyFont="1" applyBorder="1" applyAlignment="1">
      <alignment horizontal="center" vertical="center" wrapText="1"/>
    </xf>
    <xf numFmtId="0" fontId="53" fillId="0" borderId="14" xfId="0" applyFont="1" applyBorder="1" applyAlignment="1">
      <alignment horizontal="center" vertical="center" wrapText="1"/>
    </xf>
    <xf numFmtId="0" fontId="55" fillId="0" borderId="12" xfId="0" applyFont="1" applyFill="1" applyBorder="1" applyAlignment="1">
      <alignment vertical="center" wrapText="1"/>
    </xf>
    <xf numFmtId="2" fontId="17" fillId="2" borderId="6" xfId="3" applyNumberFormat="1" applyFont="1" applyFill="1" applyBorder="1" applyAlignment="1">
      <alignment horizontal="center" vertical="center" wrapText="1"/>
    </xf>
    <xf numFmtId="0" fontId="19" fillId="0" borderId="1" xfId="2" applyFont="1" applyFill="1" applyBorder="1" applyAlignment="1">
      <alignment horizontal="center" vertical="center" wrapText="1"/>
    </xf>
    <xf numFmtId="2" fontId="56" fillId="2" borderId="6" xfId="3" applyNumberFormat="1" applyFont="1" applyFill="1" applyBorder="1" applyAlignment="1">
      <alignment horizontal="center" wrapText="1"/>
    </xf>
    <xf numFmtId="2" fontId="57" fillId="2" borderId="6" xfId="3" applyNumberFormat="1" applyFont="1" applyFill="1" applyBorder="1" applyAlignment="1">
      <alignment horizontal="center" vertical="center" wrapText="1"/>
    </xf>
    <xf numFmtId="0" fontId="21" fillId="0" borderId="17" xfId="0" applyFont="1" applyBorder="1" applyAlignment="1">
      <alignment horizontal="right" vertical="center" wrapText="1"/>
    </xf>
    <xf numFmtId="0" fontId="17" fillId="0" borderId="20" xfId="0" applyFont="1" applyBorder="1" applyAlignment="1">
      <alignment vertical="center" wrapText="1"/>
    </xf>
    <xf numFmtId="0" fontId="17" fillId="0" borderId="14" xfId="0" applyFont="1" applyBorder="1" applyAlignment="1">
      <alignment horizontal="left"/>
    </xf>
    <xf numFmtId="0" fontId="17" fillId="0" borderId="12" xfId="0" applyFont="1" applyBorder="1" applyAlignment="1">
      <alignment horizontal="left"/>
    </xf>
    <xf numFmtId="14" fontId="17" fillId="0" borderId="18" xfId="0" applyNumberFormat="1" applyFont="1" applyBorder="1" applyAlignment="1">
      <alignment horizontal="left" vertical="center" wrapText="1" indent="1"/>
    </xf>
    <xf numFmtId="14" fontId="17" fillId="0" borderId="14" xfId="0" applyNumberFormat="1" applyFont="1" applyBorder="1" applyAlignment="1">
      <alignment horizontal="left" vertical="center" wrapText="1" indent="1"/>
    </xf>
    <xf numFmtId="0" fontId="17" fillId="0" borderId="18"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8" xfId="0" applyFont="1" applyBorder="1" applyAlignment="1">
      <alignment horizontal="left" vertical="center" wrapText="1"/>
    </xf>
    <xf numFmtId="0" fontId="17" fillId="0" borderId="14" xfId="0" applyFont="1" applyBorder="1" applyAlignment="1">
      <alignment horizontal="left" vertical="center" wrapText="1"/>
    </xf>
    <xf numFmtId="0" fontId="19" fillId="0" borderId="16" xfId="0" applyFont="1" applyBorder="1" applyAlignment="1">
      <alignment horizontal="center" vertical="center" wrapText="1"/>
    </xf>
    <xf numFmtId="0" fontId="19" fillId="0" borderId="16" xfId="0" applyFont="1" applyBorder="1" applyAlignment="1">
      <alignment horizontal="center" wrapText="1"/>
    </xf>
    <xf numFmtId="0" fontId="47" fillId="5" borderId="18" xfId="0" applyFont="1" applyFill="1" applyBorder="1" applyAlignment="1">
      <alignment horizontal="center" vertical="center" wrapText="1"/>
    </xf>
    <xf numFmtId="0" fontId="47" fillId="5" borderId="19" xfId="0" applyFont="1" applyFill="1" applyBorder="1" applyAlignment="1">
      <alignment horizontal="center" vertical="center" wrapText="1"/>
    </xf>
    <xf numFmtId="0" fontId="48" fillId="5" borderId="18" xfId="0" applyFont="1" applyFill="1" applyBorder="1" applyAlignment="1">
      <alignment horizontal="center" vertical="center" wrapText="1"/>
    </xf>
    <xf numFmtId="0" fontId="48" fillId="5" borderId="19" xfId="0" applyFont="1" applyFill="1" applyBorder="1" applyAlignment="1">
      <alignment horizontal="center" vertical="center" wrapText="1"/>
    </xf>
    <xf numFmtId="0" fontId="19" fillId="5" borderId="18"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31" fillId="0" borderId="0" xfId="10" applyFill="1" applyBorder="1" applyAlignment="1">
      <alignment horizontal="left" vertical="top" wrapText="1"/>
    </xf>
    <xf numFmtId="0" fontId="19" fillId="0" borderId="0" xfId="10" applyFont="1" applyFill="1" applyAlignment="1">
      <alignment horizontal="right" vertical="top" wrapText="1"/>
    </xf>
    <xf numFmtId="0" fontId="16" fillId="0" borderId="0" xfId="10" applyFont="1" applyFill="1" applyAlignment="1">
      <alignment horizontal="center" vertical="top" wrapText="1"/>
    </xf>
    <xf numFmtId="0" fontId="47" fillId="0" borderId="3" xfId="10" applyFont="1" applyFill="1" applyBorder="1" applyAlignment="1">
      <alignment horizontal="center" vertical="center" wrapText="1"/>
    </xf>
    <xf numFmtId="0" fontId="47" fillId="0" borderId="10" xfId="10" applyFont="1" applyFill="1" applyBorder="1" applyAlignment="1">
      <alignment horizontal="center" vertical="center" wrapText="1"/>
    </xf>
    <xf numFmtId="0" fontId="47" fillId="0" borderId="6" xfId="10" applyFont="1" applyFill="1" applyBorder="1" applyAlignment="1">
      <alignment horizontal="center" vertical="center" wrapText="1"/>
    </xf>
    <xf numFmtId="0" fontId="42" fillId="0" borderId="1" xfId="10" applyFont="1" applyFill="1" applyBorder="1" applyAlignment="1">
      <alignment horizontal="center" vertical="center" wrapText="1"/>
    </xf>
    <xf numFmtId="0" fontId="25" fillId="0" borderId="1" xfId="10" applyFont="1" applyBorder="1" applyAlignment="1">
      <alignment horizontal="center" vertical="center" wrapText="1"/>
    </xf>
    <xf numFmtId="0" fontId="25" fillId="0" borderId="1" xfId="10" applyFont="1" applyFill="1" applyBorder="1" applyAlignment="1">
      <alignment horizontal="center" vertical="center" wrapText="1"/>
    </xf>
    <xf numFmtId="0" fontId="19" fillId="0" borderId="1" xfId="10" applyFont="1" applyFill="1" applyBorder="1" applyAlignment="1">
      <alignment horizontal="center" vertical="center" wrapText="1"/>
    </xf>
    <xf numFmtId="0" fontId="25" fillId="0" borderId="1" xfId="10" applyFont="1" applyBorder="1" applyAlignment="1">
      <alignment horizontal="center" vertical="center"/>
    </xf>
    <xf numFmtId="0" fontId="19" fillId="0" borderId="4" xfId="10" applyFont="1" applyFill="1" applyBorder="1" applyAlignment="1">
      <alignment horizontal="center" vertical="top" wrapText="1"/>
    </xf>
    <xf numFmtId="0" fontId="19" fillId="0" borderId="5" xfId="10" applyFont="1" applyFill="1" applyBorder="1" applyAlignment="1">
      <alignment horizontal="center" vertical="top" wrapText="1"/>
    </xf>
    <xf numFmtId="2" fontId="35" fillId="0" borderId="1" xfId="10" applyNumberFormat="1" applyFont="1" applyFill="1" applyBorder="1" applyAlignment="1">
      <alignment horizontal="center" vertical="top"/>
    </xf>
    <xf numFmtId="0" fontId="18" fillId="0" borderId="0" xfId="10" applyFont="1" applyFill="1" applyBorder="1" applyAlignment="1">
      <alignment horizontal="center" vertical="center" wrapText="1"/>
    </xf>
    <xf numFmtId="0" fontId="53" fillId="0" borderId="1" xfId="10" applyFont="1" applyFill="1" applyBorder="1" applyAlignment="1">
      <alignment horizontal="center" vertical="center" wrapText="1"/>
    </xf>
    <xf numFmtId="0" fontId="25" fillId="0" borderId="1" xfId="10" applyFont="1" applyFill="1" applyBorder="1" applyAlignment="1">
      <alignment horizontal="center" vertical="center"/>
    </xf>
    <xf numFmtId="2" fontId="17" fillId="0" borderId="1" xfId="10" applyNumberFormat="1" applyFont="1" applyFill="1" applyBorder="1" applyAlignment="1">
      <alignment horizontal="center" vertical="top"/>
    </xf>
    <xf numFmtId="2" fontId="17" fillId="0" borderId="4" xfId="10" applyNumberFormat="1" applyFont="1" applyFill="1" applyBorder="1" applyAlignment="1">
      <alignment horizontal="center" vertical="top"/>
    </xf>
    <xf numFmtId="2" fontId="17" fillId="0" borderId="5" xfId="10" applyNumberFormat="1" applyFont="1" applyFill="1" applyBorder="1" applyAlignment="1">
      <alignment horizontal="center" vertical="top"/>
    </xf>
    <xf numFmtId="2" fontId="17" fillId="0" borderId="4" xfId="10" applyNumberFormat="1" applyFont="1" applyFill="1" applyBorder="1" applyAlignment="1">
      <alignment horizontal="center"/>
    </xf>
    <xf numFmtId="2" fontId="17" fillId="0" borderId="5" xfId="10" applyNumberFormat="1" applyFont="1" applyFill="1" applyBorder="1" applyAlignment="1">
      <alignment horizontal="center"/>
    </xf>
    <xf numFmtId="0" fontId="21" fillId="0" borderId="0" xfId="10" applyFont="1" applyFill="1" applyBorder="1" applyAlignment="1">
      <alignment vertical="center" wrapText="1"/>
    </xf>
    <xf numFmtId="0" fontId="17" fillId="0" borderId="0" xfId="10" applyFont="1" applyAlignment="1">
      <alignment vertical="center" wrapText="1"/>
    </xf>
    <xf numFmtId="0" fontId="25" fillId="0" borderId="1" xfId="10" applyFont="1" applyBorder="1" applyAlignment="1">
      <alignment horizontal="center"/>
    </xf>
    <xf numFmtId="4" fontId="19" fillId="0" borderId="1" xfId="10" applyNumberFormat="1" applyFont="1" applyFill="1" applyBorder="1" applyAlignment="1">
      <alignment horizontal="center" vertical="top"/>
    </xf>
    <xf numFmtId="0" fontId="19" fillId="0" borderId="0" xfId="10" applyFont="1" applyBorder="1" applyAlignment="1">
      <alignment horizontal="center"/>
    </xf>
    <xf numFmtId="0" fontId="19" fillId="0" borderId="0" xfId="10" applyFont="1" applyAlignment="1">
      <alignment horizontal="right"/>
    </xf>
    <xf numFmtId="0" fontId="32" fillId="0" borderId="0" xfId="10" applyFont="1" applyFill="1" applyAlignment="1">
      <alignment horizontal="left" vertical="top" wrapText="1"/>
    </xf>
    <xf numFmtId="0" fontId="19" fillId="0" borderId="1" xfId="10" applyFont="1" applyBorder="1" applyAlignment="1">
      <alignment horizontal="center"/>
    </xf>
    <xf numFmtId="0" fontId="47" fillId="0" borderId="1" xfId="10" applyFont="1" applyBorder="1" applyAlignment="1">
      <alignment horizontal="center" vertical="center" wrapText="1"/>
    </xf>
    <xf numFmtId="0" fontId="17" fillId="0" borderId="0" xfId="0" applyFont="1" applyFill="1" applyAlignment="1">
      <alignment horizontal="left" vertical="top" wrapText="1"/>
    </xf>
    <xf numFmtId="0" fontId="12" fillId="0" borderId="0" xfId="0" applyFont="1" applyFill="1" applyBorder="1" applyAlignment="1">
      <alignment horizontal="center" vertical="center"/>
    </xf>
    <xf numFmtId="0" fontId="12" fillId="0" borderId="1"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9" fillId="0" borderId="0" xfId="1" applyFont="1" applyAlignment="1">
      <alignment horizontal="right"/>
    </xf>
    <xf numFmtId="0" fontId="17" fillId="0" borderId="0" xfId="5" applyFont="1" applyFill="1" applyBorder="1" applyAlignment="1">
      <alignment horizontal="left" vertical="center" wrapText="1"/>
    </xf>
    <xf numFmtId="0" fontId="17" fillId="0" borderId="0" xfId="5" applyFont="1" applyFill="1" applyAlignment="1">
      <alignment horizontal="left" vertical="top" wrapText="1"/>
    </xf>
    <xf numFmtId="0" fontId="17" fillId="0" borderId="0" xfId="5" applyFont="1" applyFill="1" applyBorder="1" applyAlignment="1">
      <alignment horizontal="left" vertical="top" wrapText="1"/>
    </xf>
    <xf numFmtId="0" fontId="35"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applyFont="1" applyFill="1" applyAlignment="1">
      <alignment horizontal="left" wrapText="1"/>
    </xf>
    <xf numFmtId="0" fontId="19" fillId="0" borderId="0" xfId="0" applyFont="1" applyFill="1" applyBorder="1" applyAlignment="1">
      <alignment horizontal="center" wrapText="1"/>
    </xf>
    <xf numFmtId="0" fontId="28" fillId="0" borderId="4" xfId="0" applyFont="1" applyFill="1" applyBorder="1" applyAlignment="1">
      <alignment horizontal="center" vertical="top" wrapText="1"/>
    </xf>
    <xf numFmtId="0" fontId="28" fillId="0" borderId="7" xfId="0" applyFont="1" applyFill="1" applyBorder="1" applyAlignment="1">
      <alignment horizontal="center" vertical="top" wrapText="1"/>
    </xf>
    <xf numFmtId="0" fontId="28" fillId="0" borderId="5" xfId="0" applyFont="1" applyFill="1" applyBorder="1" applyAlignment="1">
      <alignment horizontal="center" vertical="top" wrapText="1"/>
    </xf>
    <xf numFmtId="0" fontId="19" fillId="0" borderId="2" xfId="0" applyFont="1" applyFill="1" applyBorder="1" applyAlignment="1">
      <alignment horizontal="center" vertical="top"/>
    </xf>
    <xf numFmtId="4" fontId="28" fillId="2" borderId="4" xfId="0" applyNumberFormat="1" applyFont="1" applyFill="1" applyBorder="1" applyAlignment="1">
      <alignment horizontal="center" vertical="top"/>
    </xf>
    <xf numFmtId="4" fontId="20" fillId="2" borderId="7" xfId="0" applyNumberFormat="1" applyFont="1" applyFill="1" applyBorder="1" applyAlignment="1">
      <alignment horizontal="center" vertical="top"/>
    </xf>
    <xf numFmtId="4" fontId="20" fillId="2" borderId="5" xfId="0" applyNumberFormat="1" applyFont="1" applyFill="1" applyBorder="1" applyAlignment="1">
      <alignment horizontal="center" vertical="top"/>
    </xf>
    <xf numFmtId="3" fontId="28" fillId="2" borderId="4" xfId="0" applyNumberFormat="1" applyFont="1" applyFill="1" applyBorder="1" applyAlignment="1">
      <alignment horizontal="center" vertical="top"/>
    </xf>
    <xf numFmtId="3" fontId="28" fillId="2" borderId="7" xfId="0" applyNumberFormat="1" applyFont="1" applyFill="1" applyBorder="1" applyAlignment="1">
      <alignment horizontal="center" vertical="top"/>
    </xf>
    <xf numFmtId="3" fontId="28" fillId="2" borderId="5" xfId="0" applyNumberFormat="1" applyFont="1" applyFill="1" applyBorder="1" applyAlignment="1">
      <alignment horizontal="center" vertical="top"/>
    </xf>
    <xf numFmtId="0" fontId="25" fillId="2" borderId="1" xfId="12" applyFont="1" applyFill="1" applyBorder="1" applyAlignment="1">
      <alignment horizontal="center" vertical="center" wrapText="1"/>
    </xf>
    <xf numFmtId="0" fontId="19" fillId="0" borderId="0" xfId="12" applyFont="1" applyFill="1" applyAlignment="1">
      <alignment horizontal="right"/>
    </xf>
    <xf numFmtId="0" fontId="19" fillId="0" borderId="0" xfId="12" applyFont="1" applyAlignment="1">
      <alignment horizontal="center" vertical="top" wrapText="1"/>
    </xf>
    <xf numFmtId="0" fontId="19" fillId="0" borderId="2" xfId="12" applyFont="1" applyBorder="1" applyAlignment="1">
      <alignment horizontal="center" vertical="center" wrapText="1"/>
    </xf>
    <xf numFmtId="0" fontId="53" fillId="2" borderId="1" xfId="12" applyFont="1" applyFill="1" applyBorder="1" applyAlignment="1">
      <alignment horizontal="center" vertical="center" wrapText="1"/>
    </xf>
    <xf numFmtId="0" fontId="25" fillId="2" borderId="3" xfId="12" applyFont="1" applyFill="1" applyBorder="1" applyAlignment="1">
      <alignment horizontal="center" vertical="center" wrapText="1"/>
    </xf>
    <xf numFmtId="0" fontId="25" fillId="2" borderId="10" xfId="12" applyFont="1" applyFill="1" applyBorder="1" applyAlignment="1">
      <alignment horizontal="center" vertical="center" wrapText="1"/>
    </xf>
    <xf numFmtId="0" fontId="25" fillId="2" borderId="6" xfId="12" applyFont="1" applyFill="1" applyBorder="1" applyAlignment="1">
      <alignment horizontal="center" vertical="center" wrapText="1"/>
    </xf>
    <xf numFmtId="0" fontId="25" fillId="0" borderId="3" xfId="12" applyFont="1" applyFill="1" applyBorder="1" applyAlignment="1">
      <alignment horizontal="center" vertical="center" wrapText="1"/>
    </xf>
    <xf numFmtId="0" fontId="25" fillId="0" borderId="10" xfId="12" applyFont="1" applyFill="1" applyBorder="1" applyAlignment="1">
      <alignment horizontal="center" vertical="center" wrapText="1"/>
    </xf>
    <xf numFmtId="0" fontId="25" fillId="0" borderId="6" xfId="12" applyFont="1" applyFill="1" applyBorder="1" applyAlignment="1">
      <alignment horizontal="center" vertical="center" wrapText="1"/>
    </xf>
    <xf numFmtId="0" fontId="20" fillId="0" borderId="11" xfId="12" applyFont="1" applyBorder="1" applyAlignment="1">
      <alignment horizontal="left" vertical="top" wrapText="1"/>
    </xf>
    <xf numFmtId="4" fontId="19" fillId="0" borderId="4" xfId="12" applyNumberFormat="1" applyFont="1" applyFill="1" applyBorder="1" applyAlignment="1">
      <alignment horizontal="center" vertical="center" wrapText="1"/>
    </xf>
    <xf numFmtId="4" fontId="19" fillId="0" borderId="5" xfId="12" applyNumberFormat="1" applyFont="1" applyFill="1" applyBorder="1" applyAlignment="1">
      <alignment horizontal="center" vertical="center" wrapText="1"/>
    </xf>
    <xf numFmtId="0" fontId="19" fillId="0" borderId="0" xfId="12" applyFont="1" applyAlignment="1">
      <alignment horizontal="center" wrapText="1"/>
    </xf>
    <xf numFmtId="0" fontId="19" fillId="0" borderId="2" xfId="12" applyFont="1" applyBorder="1" applyAlignment="1">
      <alignment horizontal="center" wrapText="1"/>
    </xf>
    <xf numFmtId="0" fontId="9" fillId="0" borderId="8" xfId="12" applyFont="1" applyBorder="1" applyAlignment="1">
      <alignment horizontal="center"/>
    </xf>
    <xf numFmtId="0" fontId="3" fillId="0" borderId="8" xfId="12" applyFont="1" applyBorder="1" applyAlignment="1">
      <alignment horizontal="center"/>
    </xf>
    <xf numFmtId="4" fontId="19" fillId="0" borderId="1" xfId="12" applyNumberFormat="1" applyFont="1" applyFill="1" applyBorder="1" applyAlignment="1">
      <alignment horizontal="center" vertical="center" wrapText="1"/>
    </xf>
    <xf numFmtId="0" fontId="19" fillId="0" borderId="0" xfId="12" applyFont="1" applyFill="1" applyAlignment="1">
      <alignment horizontal="right" vertical="center" wrapText="1"/>
    </xf>
    <xf numFmtId="0" fontId="19" fillId="2" borderId="0" xfId="0" applyFont="1" applyFill="1" applyAlignment="1">
      <alignment horizontal="center" wrapText="1"/>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6" fillId="0" borderId="0" xfId="0" applyFont="1" applyFill="1" applyAlignment="1">
      <alignment horizontal="left" wrapText="1"/>
    </xf>
    <xf numFmtId="0" fontId="7" fillId="0" borderId="0" xfId="0" applyFont="1" applyFill="1" applyBorder="1" applyAlignment="1">
      <alignment horizontal="left" vertical="center"/>
    </xf>
    <xf numFmtId="0" fontId="19" fillId="0" borderId="0" xfId="1" applyFont="1" applyFill="1" applyBorder="1" applyAlignment="1">
      <alignment horizontal="right" wrapText="1"/>
    </xf>
    <xf numFmtId="0" fontId="10" fillId="0" borderId="0" xfId="2" applyFont="1" applyFill="1" applyBorder="1" applyAlignment="1">
      <alignment horizontal="center" vertical="center" wrapText="1"/>
    </xf>
    <xf numFmtId="4" fontId="9" fillId="2" borderId="4" xfId="0" applyNumberFormat="1" applyFont="1" applyFill="1" applyBorder="1" applyAlignment="1">
      <alignment horizontal="center" vertical="center" wrapText="1"/>
    </xf>
    <xf numFmtId="4" fontId="9" fillId="2" borderId="7" xfId="0" applyNumberFormat="1" applyFont="1" applyFill="1" applyBorder="1" applyAlignment="1">
      <alignment horizontal="center" vertical="center" wrapText="1"/>
    </xf>
    <xf numFmtId="4" fontId="9" fillId="2" borderId="5" xfId="0" applyNumberFormat="1" applyFont="1" applyFill="1" applyBorder="1" applyAlignment="1">
      <alignment horizontal="center" vertical="center" wrapText="1"/>
    </xf>
    <xf numFmtId="3" fontId="9" fillId="2" borderId="4" xfId="0" applyNumberFormat="1" applyFont="1" applyFill="1" applyBorder="1" applyAlignment="1">
      <alignment horizontal="center" vertical="center"/>
    </xf>
    <xf numFmtId="3" fontId="9" fillId="2" borderId="7" xfId="0" applyNumberFormat="1" applyFont="1" applyFill="1" applyBorder="1" applyAlignment="1">
      <alignment horizontal="center" vertical="center"/>
    </xf>
    <xf numFmtId="3" fontId="9" fillId="2" borderId="5" xfId="0" applyNumberFormat="1" applyFont="1" applyFill="1" applyBorder="1" applyAlignment="1">
      <alignment horizontal="center" vertical="center"/>
    </xf>
    <xf numFmtId="0" fontId="7" fillId="0" borderId="4"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5" xfId="0" applyFont="1" applyFill="1" applyBorder="1" applyAlignment="1">
      <alignment horizontal="center" vertical="center"/>
    </xf>
    <xf numFmtId="0" fontId="9" fillId="0" borderId="0" xfId="0" applyFont="1" applyFill="1" applyAlignment="1">
      <alignment horizontal="left" vertical="top" wrapText="1"/>
    </xf>
    <xf numFmtId="0" fontId="17" fillId="2" borderId="0" xfId="0" applyFont="1" applyFill="1" applyAlignment="1">
      <alignment horizontal="left" wrapText="1"/>
    </xf>
    <xf numFmtId="0" fontId="19" fillId="2" borderId="0" xfId="1" applyFont="1" applyFill="1" applyBorder="1" applyAlignment="1">
      <alignment horizontal="right" wrapText="1"/>
    </xf>
    <xf numFmtId="0" fontId="26" fillId="2" borderId="0" xfId="0" applyFont="1" applyFill="1" applyAlignment="1">
      <alignment horizontal="center" vertical="center" wrapText="1"/>
    </xf>
    <xf numFmtId="0" fontId="26" fillId="2" borderId="2" xfId="0" applyFont="1" applyFill="1" applyBorder="1" applyAlignment="1">
      <alignment horizontal="center" vertical="center" wrapText="1"/>
    </xf>
    <xf numFmtId="0" fontId="47" fillId="2" borderId="3" xfId="0" applyFont="1" applyFill="1" applyBorder="1" applyAlignment="1" applyProtection="1">
      <alignment horizontal="center" vertical="center" wrapText="1"/>
    </xf>
    <xf numFmtId="0" fontId="47" fillId="2" borderId="6" xfId="0" applyFont="1" applyFill="1" applyBorder="1" applyAlignment="1" applyProtection="1">
      <alignment horizontal="center" vertical="center" wrapText="1"/>
    </xf>
    <xf numFmtId="0" fontId="19" fillId="2" borderId="3" xfId="0" applyFont="1" applyFill="1" applyBorder="1" applyAlignment="1" applyProtection="1">
      <alignment horizontal="center" vertical="center" wrapText="1"/>
    </xf>
    <xf numFmtId="0" fontId="19" fillId="2" borderId="6" xfId="0" applyFont="1" applyFill="1" applyBorder="1" applyAlignment="1" applyProtection="1">
      <alignment horizontal="center" vertical="center" wrapText="1"/>
    </xf>
    <xf numFmtId="0" fontId="19" fillId="2" borderId="4" xfId="0" applyFont="1" applyFill="1" applyBorder="1" applyAlignment="1" applyProtection="1">
      <alignment horizontal="center" vertical="center" wrapText="1"/>
    </xf>
    <xf numFmtId="0" fontId="19" fillId="2" borderId="7"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wrapText="1"/>
    </xf>
    <xf numFmtId="4" fontId="19" fillId="2" borderId="4" xfId="0" applyNumberFormat="1" applyFont="1" applyFill="1" applyBorder="1" applyAlignment="1">
      <alignment horizontal="center" vertical="center" wrapText="1"/>
    </xf>
    <xf numFmtId="4" fontId="19" fillId="2" borderId="7" xfId="0" applyNumberFormat="1" applyFont="1" applyFill="1" applyBorder="1" applyAlignment="1">
      <alignment horizontal="center" vertical="center" wrapText="1"/>
    </xf>
    <xf numFmtId="4" fontId="19" fillId="2" borderId="5" xfId="0" applyNumberFormat="1" applyFont="1" applyFill="1" applyBorder="1" applyAlignment="1">
      <alignment horizontal="center" vertical="center" wrapText="1"/>
    </xf>
    <xf numFmtId="4" fontId="19" fillId="2" borderId="4" xfId="0" applyNumberFormat="1" applyFont="1" applyFill="1" applyBorder="1" applyAlignment="1">
      <alignment horizontal="center" vertical="center"/>
    </xf>
    <xf numFmtId="4" fontId="19" fillId="2" borderId="7" xfId="0" applyNumberFormat="1" applyFont="1" applyFill="1" applyBorder="1" applyAlignment="1">
      <alignment horizontal="center" vertical="center"/>
    </xf>
    <xf numFmtId="4" fontId="19" fillId="2" borderId="5" xfId="0" applyNumberFormat="1" applyFont="1" applyFill="1" applyBorder="1" applyAlignment="1">
      <alignment horizontal="center" vertical="center"/>
    </xf>
    <xf numFmtId="0" fontId="19" fillId="2" borderId="4" xfId="0" applyFont="1" applyFill="1" applyBorder="1" applyAlignment="1">
      <alignment horizontal="right"/>
    </xf>
    <xf numFmtId="0" fontId="37" fillId="2" borderId="7" xfId="0" applyFont="1" applyFill="1" applyBorder="1" applyAlignment="1">
      <alignment horizontal="right"/>
    </xf>
    <xf numFmtId="0" fontId="37" fillId="2" borderId="5" xfId="0" applyFont="1" applyFill="1" applyBorder="1" applyAlignment="1">
      <alignment horizontal="right"/>
    </xf>
    <xf numFmtId="0" fontId="9" fillId="2" borderId="0" xfId="0" applyFont="1" applyFill="1" applyBorder="1" applyAlignment="1">
      <alignment horizontal="left" vertical="top" wrapText="1"/>
    </xf>
    <xf numFmtId="4" fontId="19" fillId="2" borderId="4" xfId="0" applyNumberFormat="1" applyFont="1" applyFill="1" applyBorder="1" applyAlignment="1">
      <alignment horizontal="right" vertical="center" wrapText="1"/>
    </xf>
    <xf numFmtId="4" fontId="19" fillId="2" borderId="7" xfId="0" applyNumberFormat="1" applyFont="1" applyFill="1" applyBorder="1" applyAlignment="1">
      <alignment horizontal="right" vertical="center" wrapText="1"/>
    </xf>
    <xf numFmtId="4" fontId="19" fillId="2" borderId="5" xfId="0" applyNumberFormat="1" applyFont="1" applyFill="1" applyBorder="1" applyAlignment="1">
      <alignment horizontal="right" vertical="center" wrapText="1"/>
    </xf>
    <xf numFmtId="0" fontId="17" fillId="2" borderId="0" xfId="0" applyFont="1" applyFill="1" applyAlignment="1">
      <alignment horizontal="left" vertical="top" wrapText="1"/>
    </xf>
    <xf numFmtId="0" fontId="19" fillId="0" borderId="0" xfId="0" applyFont="1" applyBorder="1" applyAlignment="1">
      <alignment horizontal="center" wrapText="1"/>
    </xf>
    <xf numFmtId="0" fontId="6" fillId="0" borderId="11" xfId="0" applyFont="1" applyFill="1" applyBorder="1" applyAlignment="1">
      <alignment horizontal="left" vertical="top" wrapText="1"/>
    </xf>
    <xf numFmtId="0" fontId="15" fillId="0" borderId="0" xfId="0" applyFont="1" applyFill="1" applyBorder="1" applyAlignment="1">
      <alignment horizontal="center"/>
    </xf>
    <xf numFmtId="0" fontId="41" fillId="0" borderId="0" xfId="0" applyFont="1" applyFill="1" applyBorder="1" applyAlignment="1">
      <alignment horizontal="center"/>
    </xf>
    <xf numFmtId="0" fontId="12" fillId="0" borderId="0" xfId="0" applyFont="1" applyFill="1" applyAlignment="1">
      <alignment horizontal="right" vertical="top"/>
    </xf>
    <xf numFmtId="0" fontId="17" fillId="0" borderId="1" xfId="0" applyFont="1" applyBorder="1" applyAlignment="1">
      <alignment horizontal="center" vertical="center" wrapText="1"/>
    </xf>
    <xf numFmtId="0" fontId="19" fillId="0" borderId="2" xfId="0" applyFont="1" applyBorder="1" applyAlignment="1">
      <alignment horizontal="center" wrapText="1"/>
    </xf>
    <xf numFmtId="0" fontId="19" fillId="0" borderId="0" xfId="0" applyFont="1" applyAlignment="1">
      <alignment horizontal="right" vertical="top"/>
    </xf>
    <xf numFmtId="0" fontId="19" fillId="0" borderId="0" xfId="0" applyFont="1" applyFill="1" applyAlignment="1">
      <alignment horizontal="right" vertical="top"/>
    </xf>
    <xf numFmtId="0" fontId="19" fillId="0" borderId="2" xfId="0" applyFont="1" applyFill="1" applyBorder="1" applyAlignment="1">
      <alignment horizontal="center" vertical="center"/>
    </xf>
    <xf numFmtId="49" fontId="19" fillId="0" borderId="3" xfId="3" applyNumberFormat="1" applyFont="1" applyFill="1" applyBorder="1" applyAlignment="1">
      <alignment horizontal="center" vertical="center" wrapText="1"/>
    </xf>
    <xf numFmtId="49" fontId="19" fillId="0" borderId="6" xfId="3" applyNumberFormat="1" applyFont="1" applyFill="1" applyBorder="1" applyAlignment="1">
      <alignment horizontal="center" vertical="center" wrapText="1"/>
    </xf>
    <xf numFmtId="4" fontId="17" fillId="2" borderId="3" xfId="3" applyNumberFormat="1" applyFont="1" applyFill="1" applyBorder="1" applyAlignment="1">
      <alignment horizontal="center" vertical="center" wrapText="1"/>
    </xf>
    <xf numFmtId="4" fontId="17" fillId="2" borderId="10" xfId="3" applyNumberFormat="1" applyFont="1" applyFill="1" applyBorder="1" applyAlignment="1">
      <alignment horizontal="center" vertical="center" wrapText="1"/>
    </xf>
    <xf numFmtId="4" fontId="17" fillId="2" borderId="6" xfId="3" applyNumberFormat="1" applyFont="1" applyFill="1" applyBorder="1" applyAlignment="1">
      <alignment horizontal="center" vertical="center" wrapText="1"/>
    </xf>
    <xf numFmtId="0" fontId="19" fillId="0" borderId="0" xfId="0" applyFont="1" applyAlignment="1">
      <alignment horizontal="center" vertical="top"/>
    </xf>
    <xf numFmtId="2" fontId="17" fillId="2" borderId="3" xfId="3" applyNumberFormat="1" applyFont="1" applyFill="1" applyBorder="1" applyAlignment="1">
      <alignment horizontal="center" vertical="center" wrapText="1"/>
    </xf>
    <xf numFmtId="2" fontId="17" fillId="2" borderId="10" xfId="3" applyNumberFormat="1" applyFont="1" applyFill="1" applyBorder="1" applyAlignment="1">
      <alignment horizontal="center" vertical="center" wrapText="1"/>
    </xf>
    <xf numFmtId="2" fontId="17" fillId="2" borderId="6" xfId="3" applyNumberFormat="1" applyFont="1" applyFill="1" applyBorder="1" applyAlignment="1">
      <alignment horizontal="center" vertical="center" wrapText="1"/>
    </xf>
    <xf numFmtId="49" fontId="19" fillId="2" borderId="1" xfId="3" applyNumberFormat="1" applyFont="1" applyFill="1" applyBorder="1" applyAlignment="1">
      <alignment horizontal="center" vertical="center" wrapText="1"/>
    </xf>
    <xf numFmtId="0" fontId="19" fillId="2" borderId="0" xfId="0" applyFont="1" applyFill="1" applyBorder="1" applyAlignment="1">
      <alignment horizontal="right" vertical="top"/>
    </xf>
    <xf numFmtId="0" fontId="19" fillId="2" borderId="2" xfId="0" applyFont="1" applyFill="1" applyBorder="1" applyAlignment="1">
      <alignment horizontal="center" vertical="center"/>
    </xf>
    <xf numFmtId="0" fontId="19" fillId="0" borderId="0" xfId="0" applyFont="1" applyAlignment="1">
      <alignment horizontal="right"/>
    </xf>
    <xf numFmtId="49" fontId="19" fillId="0" borderId="1" xfId="3" applyNumberFormat="1" applyFont="1" applyFill="1" applyBorder="1" applyAlignment="1">
      <alignment horizontal="center" vertical="center" wrapText="1"/>
    </xf>
    <xf numFmtId="2" fontId="17" fillId="2" borderId="1" xfId="0" applyNumberFormat="1" applyFont="1" applyFill="1" applyBorder="1" applyAlignment="1">
      <alignment horizontal="center" vertical="center" wrapText="1"/>
    </xf>
    <xf numFmtId="0" fontId="19" fillId="0" borderId="18" xfId="0" applyFont="1" applyBorder="1" applyAlignment="1">
      <alignment horizontal="center" vertical="center" wrapText="1"/>
    </xf>
    <xf numFmtId="0" fontId="19" fillId="0" borderId="14" xfId="0" applyFont="1" applyBorder="1" applyAlignment="1">
      <alignment horizontal="center" vertical="center" wrapText="1"/>
    </xf>
    <xf numFmtId="0" fontId="9" fillId="0" borderId="1" xfId="2" applyFont="1" applyFill="1" applyBorder="1" applyAlignment="1">
      <alignment horizontal="center" vertical="center" wrapText="1"/>
    </xf>
    <xf numFmtId="0" fontId="19" fillId="0" borderId="1" xfId="2" applyFont="1" applyFill="1" applyBorder="1" applyAlignment="1">
      <alignment horizontal="center" vertical="center" wrapText="1"/>
    </xf>
    <xf numFmtId="2" fontId="19" fillId="0" borderId="1" xfId="2" applyNumberFormat="1" applyFont="1" applyFill="1" applyBorder="1" applyAlignment="1">
      <alignment horizontal="center" vertical="center" wrapText="1"/>
    </xf>
    <xf numFmtId="0" fontId="19" fillId="0" borderId="1" xfId="2" applyFont="1" applyFill="1" applyBorder="1" applyAlignment="1">
      <alignment horizontal="center" vertical="top" wrapText="1"/>
    </xf>
    <xf numFmtId="4" fontId="19" fillId="0" borderId="1" xfId="7" applyNumberFormat="1" applyFont="1" applyFill="1" applyBorder="1" applyAlignment="1">
      <alignment horizontal="center" vertical="center" wrapText="1"/>
    </xf>
    <xf numFmtId="4" fontId="19" fillId="0" borderId="1" xfId="2" applyNumberFormat="1" applyFont="1" applyFill="1" applyBorder="1" applyAlignment="1">
      <alignment horizontal="center" vertical="center" wrapText="1"/>
    </xf>
    <xf numFmtId="0" fontId="19" fillId="0" borderId="1" xfId="0" applyFont="1" applyFill="1" applyBorder="1" applyAlignment="1">
      <alignment horizontal="center"/>
    </xf>
    <xf numFmtId="0" fontId="9" fillId="0" borderId="0" xfId="0" applyFont="1" applyFill="1" applyBorder="1" applyAlignment="1">
      <alignment horizontal="left" wrapText="1"/>
    </xf>
    <xf numFmtId="0" fontId="12" fillId="0" borderId="0" xfId="2" applyFont="1" applyFill="1" applyBorder="1" applyAlignment="1">
      <alignment horizontal="center" vertical="center" wrapText="1"/>
    </xf>
    <xf numFmtId="0" fontId="12" fillId="0" borderId="0" xfId="2" applyFont="1" applyFill="1" applyBorder="1" applyAlignment="1">
      <alignment horizontal="center" vertical="center"/>
    </xf>
  </cellXfs>
  <cellStyles count="15">
    <cellStyle name="20% - Accent1" xfId="7" builtinId="30"/>
    <cellStyle name="20% - Accent1 2" xfId="6"/>
    <cellStyle name="Hyperlink" xfId="9" builtinId="8"/>
    <cellStyle name="Normal" xfId="0" builtinId="0"/>
    <cellStyle name="Normal 2" xfId="4"/>
    <cellStyle name="Normal 2 2" xfId="5"/>
    <cellStyle name="Normal 3" xfId="10"/>
    <cellStyle name="Normal 4" xfId="12"/>
    <cellStyle name="Normal 5" xfId="14"/>
    <cellStyle name="Virgulă" xfId="8" builtinId="3"/>
    <cellStyle name="Обычный 2" xfId="13"/>
    <cellStyle name="Обычный 2 2" xfId="3"/>
    <cellStyle name="Обычный 3 2" xfId="2"/>
    <cellStyle name="Обычный 4" xfId="1"/>
    <cellStyle name="Обычный 4 2" xfId="1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D66"/>
  <sheetViews>
    <sheetView workbookViewId="0">
      <selection activeCell="D3" sqref="D3"/>
    </sheetView>
  </sheetViews>
  <sheetFormatPr defaultRowHeight="15" x14ac:dyDescent="0.25"/>
  <cols>
    <col min="1" max="1" width="6.28515625" style="291" customWidth="1"/>
    <col min="2" max="2" width="7.7109375" style="291" customWidth="1"/>
    <col min="3" max="3" width="12.42578125" customWidth="1"/>
    <col min="4" max="4" width="64" customWidth="1"/>
  </cols>
  <sheetData>
    <row r="2" spans="1:4" ht="15.75" x14ac:dyDescent="0.25">
      <c r="D2" s="298" t="s">
        <v>450</v>
      </c>
    </row>
    <row r="3" spans="1:4" ht="15.75" x14ac:dyDescent="0.25">
      <c r="D3" s="298" t="s">
        <v>599</v>
      </c>
    </row>
    <row r="4" spans="1:4" x14ac:dyDescent="0.25">
      <c r="C4" s="289"/>
      <c r="D4" s="297"/>
    </row>
    <row r="5" spans="1:4" ht="37.5" customHeight="1" thickBot="1" x14ac:dyDescent="0.3">
      <c r="A5" s="522" t="s">
        <v>449</v>
      </c>
      <c r="B5" s="522"/>
      <c r="C5" s="522"/>
      <c r="D5" s="522"/>
    </row>
    <row r="6" spans="1:4" ht="51.75" thickBot="1" x14ac:dyDescent="0.3">
      <c r="A6" s="309" t="s">
        <v>0</v>
      </c>
      <c r="B6" s="482" t="s">
        <v>412</v>
      </c>
      <c r="C6" s="482" t="s">
        <v>428</v>
      </c>
      <c r="D6" s="282" t="s">
        <v>320</v>
      </c>
    </row>
    <row r="7" spans="1:4" ht="15.75" thickBot="1" x14ac:dyDescent="0.3">
      <c r="A7" s="310">
        <v>1</v>
      </c>
      <c r="B7" s="311">
        <v>2</v>
      </c>
      <c r="C7" s="311">
        <v>3</v>
      </c>
      <c r="D7" s="311">
        <v>4</v>
      </c>
    </row>
    <row r="8" spans="1:4" ht="15.75" x14ac:dyDescent="0.25">
      <c r="A8" s="518" t="s">
        <v>342</v>
      </c>
      <c r="B8" s="518" t="s">
        <v>342</v>
      </c>
      <c r="C8" s="516">
        <v>36154</v>
      </c>
      <c r="D8" s="313" t="s">
        <v>316</v>
      </c>
    </row>
    <row r="9" spans="1:4" ht="16.5" thickBot="1" x14ac:dyDescent="0.3">
      <c r="A9" s="519"/>
      <c r="B9" s="519"/>
      <c r="C9" s="517"/>
      <c r="D9" s="283" t="s">
        <v>343</v>
      </c>
    </row>
    <row r="10" spans="1:4" ht="16.5" thickBot="1" x14ac:dyDescent="0.3">
      <c r="A10" s="312" t="s">
        <v>344</v>
      </c>
      <c r="B10" s="290" t="s">
        <v>344</v>
      </c>
      <c r="C10" s="314">
        <v>36175</v>
      </c>
      <c r="D10" s="283" t="s">
        <v>345</v>
      </c>
    </row>
    <row r="11" spans="1:4" ht="16.5" thickBot="1" x14ac:dyDescent="0.3">
      <c r="A11" s="312" t="s">
        <v>346</v>
      </c>
      <c r="B11" s="290" t="s">
        <v>347</v>
      </c>
      <c r="C11" s="314">
        <v>36195</v>
      </c>
      <c r="D11" s="283" t="s">
        <v>4</v>
      </c>
    </row>
    <row r="12" spans="1:4" ht="16.5" thickBot="1" x14ac:dyDescent="0.3">
      <c r="A12" s="312" t="s">
        <v>348</v>
      </c>
      <c r="B12" s="290" t="s">
        <v>353</v>
      </c>
      <c r="C12" s="314">
        <v>36202</v>
      </c>
      <c r="D12" s="283" t="s">
        <v>5</v>
      </c>
    </row>
    <row r="13" spans="1:4" ht="16.5" thickBot="1" x14ac:dyDescent="0.3">
      <c r="A13" s="312" t="s">
        <v>350</v>
      </c>
      <c r="B13" s="290" t="s">
        <v>349</v>
      </c>
      <c r="C13" s="314">
        <v>36202</v>
      </c>
      <c r="D13" s="283" t="s">
        <v>40</v>
      </c>
    </row>
    <row r="14" spans="1:4" ht="16.5" thickBot="1" x14ac:dyDescent="0.3">
      <c r="A14" s="312" t="s">
        <v>347</v>
      </c>
      <c r="B14" s="290" t="s">
        <v>351</v>
      </c>
      <c r="C14" s="314">
        <v>36203</v>
      </c>
      <c r="D14" s="283" t="s">
        <v>317</v>
      </c>
    </row>
    <row r="15" spans="1:4" ht="16.5" thickBot="1" x14ac:dyDescent="0.3">
      <c r="A15" s="312" t="s">
        <v>353</v>
      </c>
      <c r="B15" s="290" t="s">
        <v>364</v>
      </c>
      <c r="C15" s="314">
        <v>36208</v>
      </c>
      <c r="D15" s="283" t="s">
        <v>429</v>
      </c>
    </row>
    <row r="16" spans="1:4" ht="16.5" thickBot="1" x14ac:dyDescent="0.3">
      <c r="A16" s="312" t="s">
        <v>349</v>
      </c>
      <c r="B16" s="290" t="s">
        <v>352</v>
      </c>
      <c r="C16" s="314">
        <v>36208</v>
      </c>
      <c r="D16" s="283" t="s">
        <v>9</v>
      </c>
    </row>
    <row r="17" spans="1:4" ht="16.5" thickBot="1" x14ac:dyDescent="0.3">
      <c r="A17" s="312" t="s">
        <v>358</v>
      </c>
      <c r="B17" s="290" t="s">
        <v>371</v>
      </c>
      <c r="C17" s="314">
        <v>36211</v>
      </c>
      <c r="D17" s="283" t="s">
        <v>105</v>
      </c>
    </row>
    <row r="18" spans="1:4" ht="16.5" thickBot="1" x14ac:dyDescent="0.3">
      <c r="A18" s="312" t="s">
        <v>351</v>
      </c>
      <c r="B18" s="290" t="s">
        <v>373</v>
      </c>
      <c r="C18" s="314">
        <v>36211</v>
      </c>
      <c r="D18" s="283" t="s">
        <v>106</v>
      </c>
    </row>
    <row r="19" spans="1:4" ht="16.5" thickBot="1" x14ac:dyDescent="0.3">
      <c r="A19" s="312" t="s">
        <v>362</v>
      </c>
      <c r="B19" s="290" t="s">
        <v>354</v>
      </c>
      <c r="C19" s="314">
        <v>36216</v>
      </c>
      <c r="D19" s="283" t="s">
        <v>355</v>
      </c>
    </row>
    <row r="20" spans="1:4" ht="16.5" thickBot="1" x14ac:dyDescent="0.3">
      <c r="A20" s="312" t="s">
        <v>364</v>
      </c>
      <c r="B20" s="290" t="s">
        <v>356</v>
      </c>
      <c r="C20" s="314">
        <v>36217</v>
      </c>
      <c r="D20" s="283" t="s">
        <v>357</v>
      </c>
    </row>
    <row r="21" spans="1:4" ht="16.5" thickBot="1" x14ac:dyDescent="0.3">
      <c r="A21" s="312" t="s">
        <v>352</v>
      </c>
      <c r="B21" s="290" t="s">
        <v>385</v>
      </c>
      <c r="C21" s="314">
        <v>36217</v>
      </c>
      <c r="D21" s="283" t="s">
        <v>11</v>
      </c>
    </row>
    <row r="22" spans="1:4" ht="16.5" thickBot="1" x14ac:dyDescent="0.3">
      <c r="A22" s="312" t="s">
        <v>368</v>
      </c>
      <c r="B22" s="290" t="s">
        <v>359</v>
      </c>
      <c r="C22" s="314">
        <v>36217</v>
      </c>
      <c r="D22" s="283" t="s">
        <v>360</v>
      </c>
    </row>
    <row r="23" spans="1:4" ht="16.5" thickBot="1" x14ac:dyDescent="0.3">
      <c r="A23" s="312" t="s">
        <v>371</v>
      </c>
      <c r="B23" s="290" t="s">
        <v>388</v>
      </c>
      <c r="C23" s="314">
        <v>36224</v>
      </c>
      <c r="D23" s="283" t="s">
        <v>321</v>
      </c>
    </row>
    <row r="24" spans="1:4" ht="16.5" thickBot="1" x14ac:dyDescent="0.3">
      <c r="A24" s="312" t="s">
        <v>373</v>
      </c>
      <c r="B24" s="290" t="s">
        <v>361</v>
      </c>
      <c r="C24" s="314">
        <v>36300</v>
      </c>
      <c r="D24" s="283" t="s">
        <v>32</v>
      </c>
    </row>
    <row r="25" spans="1:4" ht="16.5" thickBot="1" x14ac:dyDescent="0.3">
      <c r="A25" s="312" t="s">
        <v>376</v>
      </c>
      <c r="B25" s="290" t="s">
        <v>363</v>
      </c>
      <c r="C25" s="314">
        <v>36438</v>
      </c>
      <c r="D25" s="283" t="s">
        <v>13</v>
      </c>
    </row>
    <row r="26" spans="1:4" ht="16.5" thickBot="1" x14ac:dyDescent="0.3">
      <c r="A26" s="312" t="s">
        <v>354</v>
      </c>
      <c r="B26" s="290" t="s">
        <v>365</v>
      </c>
      <c r="C26" s="314">
        <v>36476</v>
      </c>
      <c r="D26" s="283" t="s">
        <v>366</v>
      </c>
    </row>
    <row r="27" spans="1:4" ht="16.5" thickBot="1" x14ac:dyDescent="0.3">
      <c r="A27" s="312" t="s">
        <v>356</v>
      </c>
      <c r="B27" s="290" t="s">
        <v>399</v>
      </c>
      <c r="C27" s="314">
        <v>36663</v>
      </c>
      <c r="D27" s="283" t="s">
        <v>73</v>
      </c>
    </row>
    <row r="28" spans="1:4" ht="16.5" thickBot="1" x14ac:dyDescent="0.3">
      <c r="A28" s="312" t="s">
        <v>382</v>
      </c>
      <c r="B28" s="290" t="s">
        <v>367</v>
      </c>
      <c r="C28" s="314">
        <v>38677</v>
      </c>
      <c r="D28" s="283" t="s">
        <v>14</v>
      </c>
    </row>
    <row r="29" spans="1:4" ht="16.5" thickBot="1" x14ac:dyDescent="0.3">
      <c r="A29" s="312" t="s">
        <v>385</v>
      </c>
      <c r="B29" s="290" t="s">
        <v>369</v>
      </c>
      <c r="C29" s="314">
        <v>38762</v>
      </c>
      <c r="D29" s="283" t="s">
        <v>370</v>
      </c>
    </row>
    <row r="30" spans="1:4" ht="16.5" thickBot="1" x14ac:dyDescent="0.3">
      <c r="A30" s="312" t="s">
        <v>359</v>
      </c>
      <c r="B30" s="290" t="s">
        <v>408</v>
      </c>
      <c r="C30" s="314">
        <v>38776</v>
      </c>
      <c r="D30" s="283" t="s">
        <v>430</v>
      </c>
    </row>
    <row r="31" spans="1:4" ht="16.5" thickBot="1" x14ac:dyDescent="0.3">
      <c r="A31" s="312" t="s">
        <v>388</v>
      </c>
      <c r="B31" s="290" t="s">
        <v>431</v>
      </c>
      <c r="C31" s="314">
        <v>38910</v>
      </c>
      <c r="D31" s="283" t="s">
        <v>74</v>
      </c>
    </row>
    <row r="32" spans="1:4" ht="16.5" thickBot="1" x14ac:dyDescent="0.3">
      <c r="A32" s="312" t="s">
        <v>390</v>
      </c>
      <c r="B32" s="290" t="s">
        <v>372</v>
      </c>
      <c r="C32" s="314">
        <v>39115</v>
      </c>
      <c r="D32" s="283" t="s">
        <v>37</v>
      </c>
    </row>
    <row r="33" spans="1:4" ht="16.5" thickBot="1" x14ac:dyDescent="0.3">
      <c r="A33" s="312" t="s">
        <v>361</v>
      </c>
      <c r="B33" s="290" t="s">
        <v>374</v>
      </c>
      <c r="C33" s="314">
        <v>39280</v>
      </c>
      <c r="D33" s="283" t="s">
        <v>375</v>
      </c>
    </row>
    <row r="34" spans="1:4" ht="16.5" thickBot="1" x14ac:dyDescent="0.3">
      <c r="A34" s="312" t="s">
        <v>393</v>
      </c>
      <c r="B34" s="290" t="s">
        <v>377</v>
      </c>
      <c r="C34" s="314">
        <v>39472</v>
      </c>
      <c r="D34" s="283" t="s">
        <v>17</v>
      </c>
    </row>
    <row r="35" spans="1:4" ht="16.5" thickBot="1" x14ac:dyDescent="0.3">
      <c r="A35" s="312" t="s">
        <v>363</v>
      </c>
      <c r="B35" s="290" t="s">
        <v>378</v>
      </c>
      <c r="C35" s="314">
        <v>40268</v>
      </c>
      <c r="D35" s="283" t="s">
        <v>379</v>
      </c>
    </row>
    <row r="36" spans="1:4" ht="16.5" thickBot="1" x14ac:dyDescent="0.3">
      <c r="A36" s="312" t="s">
        <v>396</v>
      </c>
      <c r="B36" s="290" t="s">
        <v>380</v>
      </c>
      <c r="C36" s="314">
        <v>40359</v>
      </c>
      <c r="D36" s="283" t="s">
        <v>381</v>
      </c>
    </row>
    <row r="37" spans="1:4" ht="16.5" thickBot="1" x14ac:dyDescent="0.3">
      <c r="A37" s="312" t="s">
        <v>365</v>
      </c>
      <c r="B37" s="290" t="s">
        <v>383</v>
      </c>
      <c r="C37" s="314">
        <v>40437</v>
      </c>
      <c r="D37" s="283" t="s">
        <v>384</v>
      </c>
    </row>
    <row r="38" spans="1:4" ht="16.5" thickBot="1" x14ac:dyDescent="0.3">
      <c r="A38" s="312" t="s">
        <v>399</v>
      </c>
      <c r="B38" s="290" t="s">
        <v>386</v>
      </c>
      <c r="C38" s="314">
        <v>40651</v>
      </c>
      <c r="D38" s="283" t="s">
        <v>330</v>
      </c>
    </row>
    <row r="39" spans="1:4" ht="16.5" thickBot="1" x14ac:dyDescent="0.3">
      <c r="A39" s="312" t="s">
        <v>402</v>
      </c>
      <c r="B39" s="290" t="s">
        <v>387</v>
      </c>
      <c r="C39" s="314">
        <v>40651</v>
      </c>
      <c r="D39" s="283" t="s">
        <v>21</v>
      </c>
    </row>
    <row r="40" spans="1:4" ht="16.5" thickBot="1" x14ac:dyDescent="0.3">
      <c r="A40" s="312" t="s">
        <v>404</v>
      </c>
      <c r="B40" s="290" t="s">
        <v>432</v>
      </c>
      <c r="C40" s="314">
        <v>40788</v>
      </c>
      <c r="D40" s="283" t="s">
        <v>97</v>
      </c>
    </row>
    <row r="41" spans="1:4" ht="16.5" thickBot="1" x14ac:dyDescent="0.3">
      <c r="A41" s="312" t="s">
        <v>367</v>
      </c>
      <c r="B41" s="290" t="s">
        <v>433</v>
      </c>
      <c r="C41" s="314">
        <v>40834</v>
      </c>
      <c r="D41" s="283" t="s">
        <v>22</v>
      </c>
    </row>
    <row r="42" spans="1:4" ht="16.5" thickBot="1" x14ac:dyDescent="0.3">
      <c r="A42" s="312" t="s">
        <v>369</v>
      </c>
      <c r="B42" s="290" t="s">
        <v>389</v>
      </c>
      <c r="C42" s="314">
        <v>40924</v>
      </c>
      <c r="D42" s="283" t="s">
        <v>23</v>
      </c>
    </row>
    <row r="43" spans="1:4" ht="16.5" thickBot="1" x14ac:dyDescent="0.3">
      <c r="A43" s="312" t="s">
        <v>408</v>
      </c>
      <c r="B43" s="290" t="s">
        <v>434</v>
      </c>
      <c r="C43" s="314">
        <v>40924</v>
      </c>
      <c r="D43" s="283" t="s">
        <v>39</v>
      </c>
    </row>
    <row r="44" spans="1:4" ht="16.5" thickBot="1" x14ac:dyDescent="0.3">
      <c r="A44" s="312" t="s">
        <v>435</v>
      </c>
      <c r="B44" s="290" t="s">
        <v>436</v>
      </c>
      <c r="C44" s="314">
        <v>41199</v>
      </c>
      <c r="D44" s="283" t="s">
        <v>110</v>
      </c>
    </row>
    <row r="45" spans="1:4" ht="16.5" thickBot="1" x14ac:dyDescent="0.3">
      <c r="A45" s="312" t="s">
        <v>431</v>
      </c>
      <c r="B45" s="290" t="s">
        <v>391</v>
      </c>
      <c r="C45" s="314">
        <v>41443</v>
      </c>
      <c r="D45" s="283" t="s">
        <v>137</v>
      </c>
    </row>
    <row r="46" spans="1:4" ht="16.5" thickBot="1" x14ac:dyDescent="0.3">
      <c r="A46" s="312" t="s">
        <v>372</v>
      </c>
      <c r="B46" s="290" t="s">
        <v>392</v>
      </c>
      <c r="C46" s="314">
        <v>41639</v>
      </c>
      <c r="D46" s="283" t="s">
        <v>98</v>
      </c>
    </row>
    <row r="47" spans="1:4" ht="16.5" thickBot="1" x14ac:dyDescent="0.3">
      <c r="A47" s="312" t="s">
        <v>437</v>
      </c>
      <c r="B47" s="290" t="s">
        <v>394</v>
      </c>
      <c r="C47" s="314">
        <v>41894</v>
      </c>
      <c r="D47" s="283" t="s">
        <v>25</v>
      </c>
    </row>
    <row r="48" spans="1:4" ht="16.5" thickBot="1" x14ac:dyDescent="0.3">
      <c r="A48" s="312" t="s">
        <v>374</v>
      </c>
      <c r="B48" s="290" t="s">
        <v>395</v>
      </c>
      <c r="C48" s="314">
        <v>41901</v>
      </c>
      <c r="D48" s="283" t="s">
        <v>26</v>
      </c>
    </row>
    <row r="49" spans="1:4" ht="16.5" thickBot="1" x14ac:dyDescent="0.3">
      <c r="A49" s="312" t="s">
        <v>377</v>
      </c>
      <c r="B49" s="290" t="s">
        <v>397</v>
      </c>
      <c r="C49" s="314">
        <v>41906</v>
      </c>
      <c r="D49" s="283" t="s">
        <v>111</v>
      </c>
    </row>
    <row r="50" spans="1:4" ht="16.5" thickBot="1" x14ac:dyDescent="0.3">
      <c r="A50" s="312" t="s">
        <v>378</v>
      </c>
      <c r="B50" s="290" t="s">
        <v>398</v>
      </c>
      <c r="C50" s="314">
        <v>42230</v>
      </c>
      <c r="D50" s="283" t="s">
        <v>27</v>
      </c>
    </row>
    <row r="51" spans="1:4" ht="16.5" thickBot="1" x14ac:dyDescent="0.3">
      <c r="A51" s="312" t="s">
        <v>380</v>
      </c>
      <c r="B51" s="290" t="s">
        <v>438</v>
      </c>
      <c r="C51" s="314">
        <v>42457</v>
      </c>
      <c r="D51" s="283" t="s">
        <v>28</v>
      </c>
    </row>
    <row r="52" spans="1:4" ht="16.5" thickBot="1" x14ac:dyDescent="0.3">
      <c r="A52" s="312" t="s">
        <v>383</v>
      </c>
      <c r="B52" s="290" t="s">
        <v>439</v>
      </c>
      <c r="C52" s="314">
        <v>42516</v>
      </c>
      <c r="D52" s="283" t="s">
        <v>440</v>
      </c>
    </row>
    <row r="53" spans="1:4" ht="16.5" thickBot="1" x14ac:dyDescent="0.3">
      <c r="A53" s="312" t="s">
        <v>386</v>
      </c>
      <c r="B53" s="290" t="s">
        <v>441</v>
      </c>
      <c r="C53" s="314">
        <v>43262</v>
      </c>
      <c r="D53" s="283" t="s">
        <v>188</v>
      </c>
    </row>
    <row r="54" spans="1:4" ht="16.5" thickBot="1" x14ac:dyDescent="0.3">
      <c r="A54" s="312" t="s">
        <v>387</v>
      </c>
      <c r="B54" s="290" t="s">
        <v>400</v>
      </c>
      <c r="C54" s="314">
        <v>43843</v>
      </c>
      <c r="D54" s="283" t="s">
        <v>401</v>
      </c>
    </row>
    <row r="55" spans="1:4" x14ac:dyDescent="0.25">
      <c r="A55" s="518" t="s">
        <v>432</v>
      </c>
      <c r="B55" s="518" t="s">
        <v>442</v>
      </c>
      <c r="C55" s="516">
        <v>44000</v>
      </c>
      <c r="D55" s="520" t="s">
        <v>471</v>
      </c>
    </row>
    <row r="56" spans="1:4" ht="3" customHeight="1" thickBot="1" x14ac:dyDescent="0.3">
      <c r="A56" s="519"/>
      <c r="B56" s="519"/>
      <c r="C56" s="517"/>
      <c r="D56" s="521"/>
    </row>
    <row r="57" spans="1:4" ht="16.5" thickBot="1" x14ac:dyDescent="0.3">
      <c r="A57" s="312" t="s">
        <v>433</v>
      </c>
      <c r="B57" s="290" t="s">
        <v>403</v>
      </c>
      <c r="C57" s="314">
        <v>44068</v>
      </c>
      <c r="D57" s="283" t="s">
        <v>80</v>
      </c>
    </row>
    <row r="58" spans="1:4" ht="16.5" thickBot="1" x14ac:dyDescent="0.3">
      <c r="A58" s="312" t="s">
        <v>389</v>
      </c>
      <c r="B58" s="290" t="s">
        <v>405</v>
      </c>
      <c r="C58" s="314">
        <v>44085</v>
      </c>
      <c r="D58" s="283" t="s">
        <v>325</v>
      </c>
    </row>
    <row r="59" spans="1:4" ht="16.5" thickBot="1" x14ac:dyDescent="0.3">
      <c r="A59" s="312" t="s">
        <v>434</v>
      </c>
      <c r="B59" s="290" t="s">
        <v>443</v>
      </c>
      <c r="C59" s="314">
        <v>44273</v>
      </c>
      <c r="D59" s="283" t="s">
        <v>101</v>
      </c>
    </row>
    <row r="60" spans="1:4" ht="16.5" thickBot="1" x14ac:dyDescent="0.3">
      <c r="A60" s="312" t="s">
        <v>436</v>
      </c>
      <c r="B60" s="290" t="s">
        <v>406</v>
      </c>
      <c r="C60" s="314">
        <v>44280</v>
      </c>
      <c r="D60" s="283" t="s">
        <v>102</v>
      </c>
    </row>
    <row r="61" spans="1:4" ht="16.5" thickBot="1" x14ac:dyDescent="0.3">
      <c r="A61" s="312" t="s">
        <v>391</v>
      </c>
      <c r="B61" s="290" t="s">
        <v>407</v>
      </c>
      <c r="C61" s="314">
        <v>44302</v>
      </c>
      <c r="D61" s="283" t="s">
        <v>155</v>
      </c>
    </row>
    <row r="62" spans="1:4" ht="16.5" thickBot="1" x14ac:dyDescent="0.3">
      <c r="A62" s="312" t="s">
        <v>392</v>
      </c>
      <c r="B62" s="290" t="s">
        <v>444</v>
      </c>
      <c r="C62" s="314">
        <v>44424</v>
      </c>
      <c r="D62" s="283" t="s">
        <v>112</v>
      </c>
    </row>
    <row r="63" spans="1:4" ht="16.5" thickBot="1" x14ac:dyDescent="0.3">
      <c r="A63" s="312" t="s">
        <v>445</v>
      </c>
      <c r="B63" s="290" t="s">
        <v>446</v>
      </c>
      <c r="C63" s="314">
        <v>44495</v>
      </c>
      <c r="D63" s="283" t="s">
        <v>113</v>
      </c>
    </row>
    <row r="64" spans="1:4" ht="16.5" thickBot="1" x14ac:dyDescent="0.3">
      <c r="A64" s="312" t="s">
        <v>394</v>
      </c>
      <c r="B64" s="290" t="s">
        <v>447</v>
      </c>
      <c r="C64" s="314">
        <v>44642</v>
      </c>
      <c r="D64" s="283" t="s">
        <v>133</v>
      </c>
    </row>
    <row r="65" spans="1:4" ht="16.5" thickBot="1" x14ac:dyDescent="0.3">
      <c r="A65" s="312" t="s">
        <v>395</v>
      </c>
      <c r="B65" s="290" t="s">
        <v>448</v>
      </c>
      <c r="C65" s="314">
        <v>44890</v>
      </c>
      <c r="D65" s="283" t="s">
        <v>203</v>
      </c>
    </row>
    <row r="66" spans="1:4" ht="16.5" thickBot="1" x14ac:dyDescent="0.3">
      <c r="A66" s="312" t="s">
        <v>397</v>
      </c>
      <c r="B66" s="290" t="s">
        <v>409</v>
      </c>
      <c r="C66" s="314">
        <v>44900</v>
      </c>
      <c r="D66" s="283" t="s">
        <v>200</v>
      </c>
    </row>
  </sheetData>
  <mergeCells count="8">
    <mergeCell ref="C55:C56"/>
    <mergeCell ref="B55:B56"/>
    <mergeCell ref="A55:A56"/>
    <mergeCell ref="D55:D56"/>
    <mergeCell ref="A5:D5"/>
    <mergeCell ref="A8:A9"/>
    <mergeCell ref="B8:B9"/>
    <mergeCell ref="C8:C9"/>
  </mergeCells>
  <pageMargins left="0.7" right="0.7" top="0.75" bottom="0.75" header="0.3" footer="0.3"/>
  <pageSetup paperSize="9" scale="96" fitToHeight="0"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13">
    <tabColor rgb="FF00B0F0"/>
    <pageSetUpPr fitToPage="1"/>
  </sheetPr>
  <dimension ref="A1:H63"/>
  <sheetViews>
    <sheetView zoomScale="90" zoomScaleNormal="90" workbookViewId="0">
      <selection activeCell="K5" sqref="K5"/>
    </sheetView>
  </sheetViews>
  <sheetFormatPr defaultColWidth="9.140625" defaultRowHeight="15" x14ac:dyDescent="0.25"/>
  <cols>
    <col min="1" max="1" width="5.85546875" style="61" customWidth="1"/>
    <col min="2" max="2" width="55.85546875" style="32" customWidth="1"/>
    <col min="3" max="3" width="17" style="32" customWidth="1"/>
    <col min="4" max="4" width="18.85546875" style="32" customWidth="1"/>
    <col min="5" max="5" width="22.85546875" style="32" customWidth="1"/>
    <col min="6" max="16384" width="9.140625" style="32"/>
  </cols>
  <sheetData>
    <row r="1" spans="1:5" ht="15.75" x14ac:dyDescent="0.25">
      <c r="A1" s="237"/>
      <c r="B1" s="238"/>
      <c r="C1" s="238"/>
      <c r="D1" s="238"/>
      <c r="E1" s="239" t="s">
        <v>419</v>
      </c>
    </row>
    <row r="2" spans="1:5" ht="15.75" x14ac:dyDescent="0.25">
      <c r="A2" s="237"/>
      <c r="B2" s="238"/>
      <c r="C2" s="238"/>
      <c r="D2" s="238"/>
      <c r="E2" s="239" t="s">
        <v>598</v>
      </c>
    </row>
    <row r="3" spans="1:5" ht="15.75" x14ac:dyDescent="0.25">
      <c r="A3" s="237"/>
      <c r="B3" s="238"/>
      <c r="C3" s="238"/>
      <c r="D3" s="238"/>
      <c r="E3" s="239"/>
    </row>
    <row r="4" spans="1:5" ht="15.75" x14ac:dyDescent="0.25">
      <c r="A4" s="578" t="s">
        <v>462</v>
      </c>
      <c r="B4" s="578"/>
      <c r="C4" s="578"/>
      <c r="D4" s="578"/>
      <c r="E4" s="578"/>
    </row>
    <row r="5" spans="1:5" ht="100.5" customHeight="1" x14ac:dyDescent="0.25">
      <c r="A5" s="488" t="s">
        <v>0</v>
      </c>
      <c r="B5" s="217" t="s">
        <v>1</v>
      </c>
      <c r="C5" s="490" t="s">
        <v>171</v>
      </c>
      <c r="D5" s="462" t="s">
        <v>172</v>
      </c>
      <c r="E5" s="491" t="s">
        <v>173</v>
      </c>
    </row>
    <row r="6" spans="1:5" ht="31.5" x14ac:dyDescent="0.25">
      <c r="A6" s="62">
        <v>1</v>
      </c>
      <c r="B6" s="124" t="s">
        <v>168</v>
      </c>
      <c r="C6" s="125">
        <v>8</v>
      </c>
      <c r="D6" s="416">
        <v>584150.93999999994</v>
      </c>
      <c r="E6" s="416">
        <v>0</v>
      </c>
    </row>
    <row r="7" spans="1:5" ht="15.75" x14ac:dyDescent="0.25">
      <c r="A7" s="62">
        <v>2</v>
      </c>
      <c r="B7" s="124" t="s">
        <v>3</v>
      </c>
      <c r="C7" s="125">
        <v>19</v>
      </c>
      <c r="D7" s="416">
        <v>1052575.78</v>
      </c>
      <c r="E7" s="416">
        <v>0</v>
      </c>
    </row>
    <row r="8" spans="1:5" ht="15.75" x14ac:dyDescent="0.25">
      <c r="A8" s="62">
        <v>3</v>
      </c>
      <c r="B8" s="124" t="s">
        <v>4</v>
      </c>
      <c r="C8" s="125">
        <v>0</v>
      </c>
      <c r="D8" s="416">
        <v>0</v>
      </c>
      <c r="E8" s="416">
        <v>0</v>
      </c>
    </row>
    <row r="9" spans="1:5" ht="15.75" x14ac:dyDescent="0.25">
      <c r="A9" s="62">
        <v>4</v>
      </c>
      <c r="B9" s="124" t="s">
        <v>5</v>
      </c>
      <c r="C9" s="125">
        <v>0</v>
      </c>
      <c r="D9" s="416">
        <v>0</v>
      </c>
      <c r="E9" s="416">
        <v>0</v>
      </c>
    </row>
    <row r="10" spans="1:5" ht="15.75" x14ac:dyDescent="0.25">
      <c r="A10" s="62">
        <v>5</v>
      </c>
      <c r="B10" s="124" t="s">
        <v>6</v>
      </c>
      <c r="C10" s="125">
        <v>0</v>
      </c>
      <c r="D10" s="416">
        <v>0</v>
      </c>
      <c r="E10" s="416">
        <v>0</v>
      </c>
    </row>
    <row r="11" spans="1:5" ht="15.75" x14ac:dyDescent="0.25">
      <c r="A11" s="62">
        <v>6</v>
      </c>
      <c r="B11" s="124" t="s">
        <v>7</v>
      </c>
      <c r="C11" s="125">
        <v>0</v>
      </c>
      <c r="D11" s="416">
        <v>0</v>
      </c>
      <c r="E11" s="416">
        <v>0</v>
      </c>
    </row>
    <row r="12" spans="1:5" ht="15.75" x14ac:dyDescent="0.25">
      <c r="A12" s="62">
        <v>7</v>
      </c>
      <c r="B12" s="124" t="s">
        <v>8</v>
      </c>
      <c r="C12" s="125">
        <v>1</v>
      </c>
      <c r="D12" s="416">
        <v>3489.3</v>
      </c>
      <c r="E12" s="416">
        <v>0</v>
      </c>
    </row>
    <row r="13" spans="1:5" ht="15.75" x14ac:dyDescent="0.25">
      <c r="A13" s="62">
        <v>8</v>
      </c>
      <c r="B13" s="124" t="s">
        <v>9</v>
      </c>
      <c r="C13" s="125">
        <v>1</v>
      </c>
      <c r="D13" s="416">
        <v>8584.9</v>
      </c>
      <c r="E13" s="416">
        <v>0</v>
      </c>
    </row>
    <row r="14" spans="1:5" ht="15.75" x14ac:dyDescent="0.25">
      <c r="A14" s="62">
        <v>9</v>
      </c>
      <c r="B14" s="124" t="s">
        <v>105</v>
      </c>
      <c r="C14" s="582" t="s">
        <v>127</v>
      </c>
      <c r="D14" s="583"/>
      <c r="E14" s="584"/>
    </row>
    <row r="15" spans="1:5" ht="15.75" x14ac:dyDescent="0.25">
      <c r="A15" s="62">
        <v>10</v>
      </c>
      <c r="B15" s="124" t="s">
        <v>106</v>
      </c>
      <c r="C15" s="125">
        <v>0</v>
      </c>
      <c r="D15" s="416">
        <v>0</v>
      </c>
      <c r="E15" s="416">
        <v>0</v>
      </c>
    </row>
    <row r="16" spans="1:5" ht="15.75" x14ac:dyDescent="0.25">
      <c r="A16" s="62">
        <v>11</v>
      </c>
      <c r="B16" s="124" t="s">
        <v>90</v>
      </c>
      <c r="C16" s="125">
        <v>1</v>
      </c>
      <c r="D16" s="416">
        <v>0</v>
      </c>
      <c r="E16" s="416">
        <v>0</v>
      </c>
    </row>
    <row r="17" spans="1:5" ht="16.5" customHeight="1" x14ac:dyDescent="0.25">
      <c r="A17" s="62">
        <v>12</v>
      </c>
      <c r="B17" s="124" t="s">
        <v>10</v>
      </c>
      <c r="C17" s="125">
        <v>31</v>
      </c>
      <c r="D17" s="416">
        <v>891087.52</v>
      </c>
      <c r="E17" s="416">
        <v>0</v>
      </c>
    </row>
    <row r="18" spans="1:5" ht="15.75" x14ac:dyDescent="0.25">
      <c r="A18" s="62">
        <v>13</v>
      </c>
      <c r="B18" s="124" t="s">
        <v>11</v>
      </c>
      <c r="C18" s="582" t="s">
        <v>127</v>
      </c>
      <c r="D18" s="583"/>
      <c r="E18" s="584"/>
    </row>
    <row r="19" spans="1:5" ht="15.75" x14ac:dyDescent="0.25">
      <c r="A19" s="62">
        <v>14</v>
      </c>
      <c r="B19" s="124" t="s">
        <v>12</v>
      </c>
      <c r="C19" s="125">
        <v>0</v>
      </c>
      <c r="D19" s="416">
        <v>0</v>
      </c>
      <c r="E19" s="416">
        <v>0</v>
      </c>
    </row>
    <row r="20" spans="1:5" ht="15.75" x14ac:dyDescent="0.25">
      <c r="A20" s="62">
        <v>15</v>
      </c>
      <c r="B20" s="124" t="s">
        <v>107</v>
      </c>
      <c r="C20" s="126">
        <v>0</v>
      </c>
      <c r="D20" s="417">
        <v>0</v>
      </c>
      <c r="E20" s="418">
        <v>0</v>
      </c>
    </row>
    <row r="21" spans="1:5" ht="15.75" x14ac:dyDescent="0.25">
      <c r="A21" s="62">
        <v>16</v>
      </c>
      <c r="B21" s="124" t="s">
        <v>32</v>
      </c>
      <c r="C21" s="127">
        <v>2</v>
      </c>
      <c r="D21" s="416">
        <v>102068.94</v>
      </c>
      <c r="E21" s="416">
        <v>18585.27</v>
      </c>
    </row>
    <row r="22" spans="1:5" ht="15.75" x14ac:dyDescent="0.25">
      <c r="A22" s="62">
        <v>17</v>
      </c>
      <c r="B22" s="124" t="s">
        <v>13</v>
      </c>
      <c r="C22" s="125">
        <v>0</v>
      </c>
      <c r="D22" s="416">
        <v>0</v>
      </c>
      <c r="E22" s="416">
        <v>0</v>
      </c>
    </row>
    <row r="23" spans="1:5" ht="15.75" x14ac:dyDescent="0.25">
      <c r="A23" s="62">
        <v>18</v>
      </c>
      <c r="B23" s="124" t="s">
        <v>108</v>
      </c>
      <c r="C23" s="125">
        <v>2</v>
      </c>
      <c r="D23" s="416">
        <v>0</v>
      </c>
      <c r="E23" s="416">
        <v>8845.02</v>
      </c>
    </row>
    <row r="24" spans="1:5" ht="15.75" x14ac:dyDescent="0.25">
      <c r="A24" s="62">
        <v>19</v>
      </c>
      <c r="B24" s="124" t="s">
        <v>73</v>
      </c>
      <c r="C24" s="125">
        <v>0</v>
      </c>
      <c r="D24" s="416">
        <v>0</v>
      </c>
      <c r="E24" s="416">
        <v>0</v>
      </c>
    </row>
    <row r="25" spans="1:5" ht="15.75" x14ac:dyDescent="0.25">
      <c r="A25" s="62">
        <v>20</v>
      </c>
      <c r="B25" s="124" t="s">
        <v>14</v>
      </c>
      <c r="C25" s="125">
        <v>0</v>
      </c>
      <c r="D25" s="416">
        <v>0</v>
      </c>
      <c r="E25" s="416">
        <v>0</v>
      </c>
    </row>
    <row r="26" spans="1:5" ht="15.75" x14ac:dyDescent="0.25">
      <c r="A26" s="62">
        <v>21</v>
      </c>
      <c r="B26" s="124" t="s">
        <v>15</v>
      </c>
      <c r="C26" s="125">
        <v>0</v>
      </c>
      <c r="D26" s="416">
        <v>0</v>
      </c>
      <c r="E26" s="416">
        <v>0</v>
      </c>
    </row>
    <row r="27" spans="1:5" ht="15.75" x14ac:dyDescent="0.25">
      <c r="A27" s="62">
        <v>22</v>
      </c>
      <c r="B27" s="124" t="s">
        <v>109</v>
      </c>
      <c r="C27" s="579" t="s">
        <v>130</v>
      </c>
      <c r="D27" s="580"/>
      <c r="E27" s="581"/>
    </row>
    <row r="28" spans="1:5" ht="15.75" x14ac:dyDescent="0.25">
      <c r="A28" s="62">
        <v>23</v>
      </c>
      <c r="B28" s="124" t="s">
        <v>74</v>
      </c>
      <c r="C28" s="125">
        <v>0</v>
      </c>
      <c r="D28" s="416">
        <v>0</v>
      </c>
      <c r="E28" s="416">
        <v>0</v>
      </c>
    </row>
    <row r="29" spans="1:5" ht="15.75" x14ac:dyDescent="0.25">
      <c r="A29" s="62">
        <v>24</v>
      </c>
      <c r="B29" s="124" t="s">
        <v>16</v>
      </c>
      <c r="C29" s="125">
        <v>2</v>
      </c>
      <c r="D29" s="416">
        <v>33209.68</v>
      </c>
      <c r="E29" s="416">
        <v>11854.83</v>
      </c>
    </row>
    <row r="30" spans="1:5" ht="15.75" x14ac:dyDescent="0.25">
      <c r="A30" s="62">
        <v>25</v>
      </c>
      <c r="B30" s="124" t="s">
        <v>75</v>
      </c>
      <c r="C30" s="125">
        <v>0</v>
      </c>
      <c r="D30" s="416">
        <v>0</v>
      </c>
      <c r="E30" s="416">
        <v>0</v>
      </c>
    </row>
    <row r="31" spans="1:5" ht="15.75" x14ac:dyDescent="0.25">
      <c r="A31" s="62">
        <v>26</v>
      </c>
      <c r="B31" s="124" t="s">
        <v>17</v>
      </c>
      <c r="C31" s="125">
        <v>3</v>
      </c>
      <c r="D31" s="416">
        <v>407340</v>
      </c>
      <c r="E31" s="416">
        <v>0</v>
      </c>
    </row>
    <row r="32" spans="1:5" ht="15.75" x14ac:dyDescent="0.25">
      <c r="A32" s="62">
        <v>27</v>
      </c>
      <c r="B32" s="124" t="s">
        <v>18</v>
      </c>
      <c r="C32" s="125">
        <v>0</v>
      </c>
      <c r="D32" s="416">
        <v>0</v>
      </c>
      <c r="E32" s="416">
        <v>0</v>
      </c>
    </row>
    <row r="33" spans="1:5" ht="15.75" x14ac:dyDescent="0.25">
      <c r="A33" s="62">
        <v>28</v>
      </c>
      <c r="B33" s="124" t="s">
        <v>76</v>
      </c>
      <c r="C33" s="125">
        <v>0</v>
      </c>
      <c r="D33" s="416">
        <v>0</v>
      </c>
      <c r="E33" s="416">
        <v>0</v>
      </c>
    </row>
    <row r="34" spans="1:5" ht="15.75" x14ac:dyDescent="0.25">
      <c r="A34" s="62">
        <v>29</v>
      </c>
      <c r="B34" s="124" t="s">
        <v>19</v>
      </c>
      <c r="C34" s="125">
        <v>0</v>
      </c>
      <c r="D34" s="416">
        <v>0</v>
      </c>
      <c r="E34" s="416">
        <v>0</v>
      </c>
    </row>
    <row r="35" spans="1:5" ht="15.75" x14ac:dyDescent="0.25">
      <c r="A35" s="62">
        <v>30</v>
      </c>
      <c r="B35" s="124" t="s">
        <v>20</v>
      </c>
      <c r="C35" s="125">
        <v>0</v>
      </c>
      <c r="D35" s="416">
        <v>0</v>
      </c>
      <c r="E35" s="416">
        <v>0</v>
      </c>
    </row>
    <row r="36" spans="1:5" ht="15.75" x14ac:dyDescent="0.25">
      <c r="A36" s="62">
        <v>31</v>
      </c>
      <c r="B36" s="124" t="s">
        <v>21</v>
      </c>
      <c r="C36" s="125">
        <v>2</v>
      </c>
      <c r="D36" s="416">
        <v>0</v>
      </c>
      <c r="E36" s="416">
        <v>0</v>
      </c>
    </row>
    <row r="37" spans="1:5" ht="15.75" x14ac:dyDescent="0.25">
      <c r="A37" s="62">
        <v>32</v>
      </c>
      <c r="B37" s="124" t="s">
        <v>97</v>
      </c>
      <c r="C37" s="125">
        <v>0</v>
      </c>
      <c r="D37" s="416">
        <v>7000</v>
      </c>
      <c r="E37" s="416">
        <v>0</v>
      </c>
    </row>
    <row r="38" spans="1:5" ht="15.75" x14ac:dyDescent="0.25">
      <c r="A38" s="62">
        <v>33</v>
      </c>
      <c r="B38" s="124" t="s">
        <v>22</v>
      </c>
      <c r="C38" s="125">
        <v>0</v>
      </c>
      <c r="D38" s="416">
        <v>0</v>
      </c>
      <c r="E38" s="416">
        <v>0</v>
      </c>
    </row>
    <row r="39" spans="1:5" ht="15.75" x14ac:dyDescent="0.25">
      <c r="A39" s="62">
        <v>34</v>
      </c>
      <c r="B39" s="124" t="s">
        <v>23</v>
      </c>
      <c r="C39" s="125">
        <v>0</v>
      </c>
      <c r="D39" s="416">
        <v>0</v>
      </c>
      <c r="E39" s="416">
        <v>0</v>
      </c>
    </row>
    <row r="40" spans="1:5" ht="15.75" x14ac:dyDescent="0.25">
      <c r="A40" s="62">
        <v>35</v>
      </c>
      <c r="B40" s="124" t="s">
        <v>135</v>
      </c>
      <c r="C40" s="126">
        <v>1</v>
      </c>
      <c r="D40" s="419">
        <v>9072.64</v>
      </c>
      <c r="E40" s="420">
        <v>1240</v>
      </c>
    </row>
    <row r="41" spans="1:5" ht="15.75" x14ac:dyDescent="0.25">
      <c r="A41" s="62">
        <v>36</v>
      </c>
      <c r="B41" s="124" t="s">
        <v>110</v>
      </c>
      <c r="C41" s="579" t="s">
        <v>130</v>
      </c>
      <c r="D41" s="580"/>
      <c r="E41" s="581"/>
    </row>
    <row r="42" spans="1:5" ht="15.75" x14ac:dyDescent="0.25">
      <c r="A42" s="62">
        <v>37</v>
      </c>
      <c r="B42" s="124" t="s">
        <v>24</v>
      </c>
      <c r="C42" s="125">
        <v>6</v>
      </c>
      <c r="D42" s="416">
        <v>429614.3</v>
      </c>
      <c r="E42" s="416">
        <v>0</v>
      </c>
    </row>
    <row r="43" spans="1:5" ht="31.5" x14ac:dyDescent="0.25">
      <c r="A43" s="62">
        <v>38</v>
      </c>
      <c r="B43" s="124" t="s">
        <v>98</v>
      </c>
      <c r="C43" s="125">
        <v>1</v>
      </c>
      <c r="D43" s="416">
        <v>21060.39</v>
      </c>
      <c r="E43" s="416">
        <v>0</v>
      </c>
    </row>
    <row r="44" spans="1:5" ht="15.75" x14ac:dyDescent="0.25">
      <c r="A44" s="62">
        <v>39</v>
      </c>
      <c r="B44" s="124" t="s">
        <v>25</v>
      </c>
      <c r="C44" s="125">
        <v>0</v>
      </c>
      <c r="D44" s="416">
        <v>0</v>
      </c>
      <c r="E44" s="416">
        <v>0</v>
      </c>
    </row>
    <row r="45" spans="1:5" ht="31.5" x14ac:dyDescent="0.25">
      <c r="A45" s="62">
        <v>40</v>
      </c>
      <c r="B45" s="124" t="s">
        <v>26</v>
      </c>
      <c r="C45" s="125">
        <v>0</v>
      </c>
      <c r="D45" s="416">
        <v>0</v>
      </c>
      <c r="E45" s="416">
        <v>0</v>
      </c>
    </row>
    <row r="46" spans="1:5" ht="15.75" x14ac:dyDescent="0.25">
      <c r="A46" s="62">
        <v>41</v>
      </c>
      <c r="B46" s="124" t="s">
        <v>111</v>
      </c>
      <c r="C46" s="128">
        <v>0</v>
      </c>
      <c r="D46" s="417">
        <v>0</v>
      </c>
      <c r="E46" s="418">
        <v>0</v>
      </c>
    </row>
    <row r="47" spans="1:5" ht="15.75" x14ac:dyDescent="0.25">
      <c r="A47" s="62">
        <v>42</v>
      </c>
      <c r="B47" s="124" t="s">
        <v>27</v>
      </c>
      <c r="C47" s="125">
        <v>1</v>
      </c>
      <c r="D47" s="416">
        <v>58584.26</v>
      </c>
      <c r="E47" s="416">
        <v>0</v>
      </c>
    </row>
    <row r="48" spans="1:5" ht="15.75" x14ac:dyDescent="0.25">
      <c r="A48" s="62">
        <v>43</v>
      </c>
      <c r="B48" s="124" t="s">
        <v>28</v>
      </c>
      <c r="C48" s="125">
        <v>0</v>
      </c>
      <c r="D48" s="416">
        <v>35000</v>
      </c>
      <c r="E48" s="416">
        <v>0</v>
      </c>
    </row>
    <row r="49" spans="1:8" ht="15.75" x14ac:dyDescent="0.25">
      <c r="A49" s="62">
        <v>44</v>
      </c>
      <c r="B49" s="124" t="s">
        <v>29</v>
      </c>
      <c r="C49" s="125">
        <v>62</v>
      </c>
      <c r="D49" s="416">
        <v>4129085.06</v>
      </c>
      <c r="E49" s="416">
        <v>32036.36</v>
      </c>
    </row>
    <row r="50" spans="1:8" ht="15.75" x14ac:dyDescent="0.25">
      <c r="A50" s="62">
        <v>45</v>
      </c>
      <c r="B50" s="124" t="s">
        <v>30</v>
      </c>
      <c r="C50" s="125">
        <v>0</v>
      </c>
      <c r="D50" s="416">
        <v>0</v>
      </c>
      <c r="E50" s="416">
        <v>0</v>
      </c>
    </row>
    <row r="51" spans="1:8" ht="18" customHeight="1" x14ac:dyDescent="0.25">
      <c r="A51" s="62">
        <v>46</v>
      </c>
      <c r="B51" s="124" t="s">
        <v>78</v>
      </c>
      <c r="C51" s="125">
        <v>2</v>
      </c>
      <c r="D51" s="416">
        <v>7720.02</v>
      </c>
      <c r="E51" s="416">
        <v>282962.90999999997</v>
      </c>
    </row>
    <row r="52" spans="1:8" ht="15.75" x14ac:dyDescent="0.25">
      <c r="A52" s="62">
        <v>47</v>
      </c>
      <c r="B52" s="124" t="s">
        <v>79</v>
      </c>
      <c r="C52" s="125">
        <v>0</v>
      </c>
      <c r="D52" s="416">
        <v>0</v>
      </c>
      <c r="E52" s="416">
        <v>0</v>
      </c>
    </row>
    <row r="53" spans="1:8" ht="15.75" x14ac:dyDescent="0.25">
      <c r="A53" s="62">
        <v>48</v>
      </c>
      <c r="B53" s="124" t="s">
        <v>80</v>
      </c>
      <c r="C53" s="125">
        <v>1</v>
      </c>
      <c r="D53" s="416">
        <v>0</v>
      </c>
      <c r="E53" s="416">
        <v>0</v>
      </c>
    </row>
    <row r="54" spans="1:8" ht="15.75" x14ac:dyDescent="0.25">
      <c r="A54" s="62">
        <v>49</v>
      </c>
      <c r="B54" s="124" t="s">
        <v>100</v>
      </c>
      <c r="C54" s="125">
        <v>0</v>
      </c>
      <c r="D54" s="416">
        <v>0</v>
      </c>
      <c r="E54" s="416">
        <v>0</v>
      </c>
    </row>
    <row r="55" spans="1:8" ht="15.75" x14ac:dyDescent="0.25">
      <c r="A55" s="62">
        <v>50</v>
      </c>
      <c r="B55" s="124" t="s">
        <v>101</v>
      </c>
      <c r="C55" s="125">
        <v>0</v>
      </c>
      <c r="D55" s="416">
        <v>0</v>
      </c>
      <c r="E55" s="421">
        <v>40538.46</v>
      </c>
    </row>
    <row r="56" spans="1:8" ht="15.75" x14ac:dyDescent="0.25">
      <c r="A56" s="62">
        <v>51</v>
      </c>
      <c r="B56" s="124" t="s">
        <v>102</v>
      </c>
      <c r="C56" s="125">
        <v>0</v>
      </c>
      <c r="D56" s="416">
        <v>0</v>
      </c>
      <c r="E56" s="416">
        <v>0</v>
      </c>
    </row>
    <row r="57" spans="1:8" ht="18" customHeight="1" x14ac:dyDescent="0.25">
      <c r="A57" s="62">
        <v>52</v>
      </c>
      <c r="B57" s="124" t="s">
        <v>103</v>
      </c>
      <c r="C57" s="125">
        <v>3</v>
      </c>
      <c r="D57" s="416">
        <v>12918</v>
      </c>
      <c r="E57" s="416">
        <v>85774.07</v>
      </c>
    </row>
    <row r="58" spans="1:8" ht="15.75" x14ac:dyDescent="0.25">
      <c r="A58" s="62">
        <v>53</v>
      </c>
      <c r="B58" s="124" t="s">
        <v>112</v>
      </c>
      <c r="C58" s="125">
        <v>0</v>
      </c>
      <c r="D58" s="416">
        <v>0</v>
      </c>
      <c r="E58" s="416">
        <v>0</v>
      </c>
    </row>
    <row r="59" spans="1:8" ht="15.75" x14ac:dyDescent="0.25">
      <c r="A59" s="62">
        <v>54</v>
      </c>
      <c r="B59" s="124" t="s">
        <v>113</v>
      </c>
      <c r="C59" s="189">
        <v>0</v>
      </c>
      <c r="D59" s="416">
        <v>0</v>
      </c>
      <c r="E59" s="422">
        <v>0</v>
      </c>
    </row>
    <row r="60" spans="1:8" ht="15.75" x14ac:dyDescent="0.25">
      <c r="A60" s="62">
        <v>55</v>
      </c>
      <c r="B60" s="190" t="s">
        <v>142</v>
      </c>
      <c r="C60" s="125">
        <v>0</v>
      </c>
      <c r="D60" s="416">
        <v>0</v>
      </c>
      <c r="E60" s="416">
        <v>0</v>
      </c>
    </row>
    <row r="61" spans="1:8" ht="15.75" x14ac:dyDescent="0.25">
      <c r="A61" s="192">
        <v>56</v>
      </c>
      <c r="B61" s="191" t="s">
        <v>180</v>
      </c>
      <c r="C61" s="575" t="s">
        <v>130</v>
      </c>
      <c r="D61" s="576"/>
      <c r="E61" s="577"/>
    </row>
    <row r="62" spans="1:8" ht="15.75" x14ac:dyDescent="0.25">
      <c r="A62" s="192">
        <v>57</v>
      </c>
      <c r="B62" s="191" t="s">
        <v>181</v>
      </c>
      <c r="C62" s="178">
        <v>3</v>
      </c>
      <c r="D62" s="421">
        <v>0</v>
      </c>
      <c r="E62" s="423">
        <v>0</v>
      </c>
    </row>
    <row r="63" spans="1:8" x14ac:dyDescent="0.25">
      <c r="H63" s="69"/>
    </row>
  </sheetData>
  <mergeCells count="6">
    <mergeCell ref="C61:E61"/>
    <mergeCell ref="A4:E4"/>
    <mergeCell ref="C27:E27"/>
    <mergeCell ref="C41:E41"/>
    <mergeCell ref="C14:E14"/>
    <mergeCell ref="C18:E18"/>
  </mergeCells>
  <pageMargins left="0.7" right="0.7" top="0.75" bottom="0.75" header="0.3" footer="0.3"/>
  <pageSetup paperSize="9" scale="72"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23"/>
  <sheetViews>
    <sheetView zoomScale="80" zoomScaleNormal="80" workbookViewId="0">
      <selection activeCell="E2" sqref="E2:F2"/>
    </sheetView>
  </sheetViews>
  <sheetFormatPr defaultColWidth="14.7109375" defaultRowHeight="15" x14ac:dyDescent="0.25"/>
  <cols>
    <col min="1" max="1" width="6.28515625" style="113" customWidth="1"/>
    <col min="2" max="2" width="55.5703125" style="113" customWidth="1"/>
    <col min="3" max="3" width="20.28515625" style="113" customWidth="1"/>
    <col min="4" max="4" width="22" style="114" customWidth="1"/>
    <col min="5" max="5" width="20.140625" style="114" customWidth="1"/>
    <col min="6" max="6" width="20" style="114" customWidth="1"/>
    <col min="7" max="7" width="14.7109375" style="113"/>
    <col min="8" max="8" width="16.7109375" style="113" bestFit="1" customWidth="1"/>
    <col min="9" max="16384" width="14.7109375" style="113"/>
  </cols>
  <sheetData>
    <row r="1" spans="1:7" ht="15.75" x14ac:dyDescent="0.25">
      <c r="A1" s="240"/>
      <c r="B1" s="240"/>
      <c r="C1" s="240"/>
      <c r="D1" s="241"/>
      <c r="E1" s="586" t="s">
        <v>164</v>
      </c>
      <c r="F1" s="586"/>
    </row>
    <row r="2" spans="1:7" ht="15.75" x14ac:dyDescent="0.25">
      <c r="A2" s="240"/>
      <c r="B2" s="240"/>
      <c r="C2" s="240"/>
      <c r="D2" s="241"/>
      <c r="E2" s="586" t="s">
        <v>602</v>
      </c>
      <c r="F2" s="586"/>
    </row>
    <row r="3" spans="1:7" x14ac:dyDescent="0.25">
      <c r="A3" s="240"/>
      <c r="B3" s="240"/>
      <c r="C3" s="240"/>
      <c r="D3" s="241"/>
      <c r="E3" s="241"/>
      <c r="F3" s="241"/>
    </row>
    <row r="4" spans="1:7" ht="35.25" customHeight="1" x14ac:dyDescent="0.25">
      <c r="A4" s="587" t="s">
        <v>216</v>
      </c>
      <c r="B4" s="587"/>
      <c r="C4" s="587"/>
      <c r="D4" s="587"/>
      <c r="E4" s="587"/>
      <c r="F4" s="587"/>
    </row>
    <row r="5" spans="1:7" ht="15.75" x14ac:dyDescent="0.25">
      <c r="A5" s="115"/>
      <c r="B5" s="116"/>
      <c r="C5" s="116"/>
      <c r="D5" s="116"/>
      <c r="E5" s="116"/>
      <c r="F5" s="116"/>
    </row>
    <row r="6" spans="1:7" ht="18.75" customHeight="1" x14ac:dyDescent="0.25">
      <c r="A6" s="115"/>
      <c r="B6" s="588" t="s">
        <v>217</v>
      </c>
      <c r="C6" s="588"/>
      <c r="D6" s="588"/>
      <c r="E6" s="588"/>
      <c r="F6" s="588"/>
    </row>
    <row r="7" spans="1:7" ht="15.75" customHeight="1" x14ac:dyDescent="0.25">
      <c r="A7" s="589" t="s">
        <v>0</v>
      </c>
      <c r="B7" s="585" t="s">
        <v>218</v>
      </c>
      <c r="C7" s="590" t="s">
        <v>219</v>
      </c>
      <c r="D7" s="593" t="s">
        <v>160</v>
      </c>
      <c r="E7" s="593" t="s">
        <v>161</v>
      </c>
      <c r="F7" s="593" t="s">
        <v>220</v>
      </c>
    </row>
    <row r="8" spans="1:7" ht="15.75" customHeight="1" x14ac:dyDescent="0.25">
      <c r="A8" s="589"/>
      <c r="B8" s="585"/>
      <c r="C8" s="591"/>
      <c r="D8" s="594"/>
      <c r="E8" s="594"/>
      <c r="F8" s="594"/>
    </row>
    <row r="9" spans="1:7" ht="115.5" customHeight="1" x14ac:dyDescent="0.25">
      <c r="A9" s="589"/>
      <c r="B9" s="585"/>
      <c r="C9" s="592"/>
      <c r="D9" s="595"/>
      <c r="E9" s="595"/>
      <c r="F9" s="595"/>
    </row>
    <row r="10" spans="1:7" ht="36" customHeight="1" x14ac:dyDescent="0.25">
      <c r="A10" s="188">
        <v>1</v>
      </c>
      <c r="B10" s="194" t="s">
        <v>168</v>
      </c>
      <c r="C10" s="336">
        <v>4046090.36</v>
      </c>
      <c r="D10" s="335">
        <f>C10*30%</f>
        <v>1213827.108</v>
      </c>
      <c r="E10" s="335">
        <v>1449668.66</v>
      </c>
      <c r="F10" s="337">
        <v>957480.31</v>
      </c>
    </row>
    <row r="11" spans="1:7" ht="24.95" customHeight="1" x14ac:dyDescent="0.25">
      <c r="A11" s="197">
        <v>2</v>
      </c>
      <c r="B11" s="118" t="s">
        <v>34</v>
      </c>
      <c r="C11" s="338">
        <v>164818.92000000001</v>
      </c>
      <c r="D11" s="335">
        <f t="shared" ref="D11:D20" si="0">C11*30%</f>
        <v>49445.675999999999</v>
      </c>
      <c r="E11" s="338">
        <v>107250.02</v>
      </c>
      <c r="F11" s="339">
        <v>7621.59</v>
      </c>
      <c r="G11" s="119"/>
    </row>
    <row r="12" spans="1:7" ht="24.95" customHeight="1" x14ac:dyDescent="0.25">
      <c r="A12" s="197">
        <v>3</v>
      </c>
      <c r="B12" s="118" t="s">
        <v>115</v>
      </c>
      <c r="C12" s="338">
        <v>72716.509999999995</v>
      </c>
      <c r="D12" s="335">
        <f t="shared" si="0"/>
        <v>21814.952999999998</v>
      </c>
      <c r="E12" s="338">
        <v>38622.57</v>
      </c>
      <c r="F12" s="339">
        <v>507.62</v>
      </c>
      <c r="G12" s="119"/>
    </row>
    <row r="13" spans="1:7" ht="24.95" customHeight="1" x14ac:dyDescent="0.25">
      <c r="A13" s="197">
        <v>4</v>
      </c>
      <c r="B13" s="120" t="s">
        <v>24</v>
      </c>
      <c r="C13" s="338">
        <v>2760515.45</v>
      </c>
      <c r="D13" s="335">
        <f t="shared" si="0"/>
        <v>828154.63500000001</v>
      </c>
      <c r="E13" s="338">
        <v>893263.74</v>
      </c>
      <c r="F13" s="339">
        <v>771538.43</v>
      </c>
      <c r="G13" s="119"/>
    </row>
    <row r="14" spans="1:7" ht="54" customHeight="1" x14ac:dyDescent="0.25">
      <c r="A14" s="197">
        <v>5</v>
      </c>
      <c r="B14" s="120" t="s">
        <v>229</v>
      </c>
      <c r="C14" s="338">
        <v>314600.2</v>
      </c>
      <c r="D14" s="335">
        <f t="shared" si="0"/>
        <v>94380.06</v>
      </c>
      <c r="E14" s="338">
        <v>101672.09</v>
      </c>
      <c r="F14" s="339">
        <v>58974.38</v>
      </c>
      <c r="G14" s="119"/>
    </row>
    <row r="15" spans="1:7" ht="27" customHeight="1" x14ac:dyDescent="0.25">
      <c r="A15" s="197">
        <v>6</v>
      </c>
      <c r="B15" s="120" t="s">
        <v>27</v>
      </c>
      <c r="C15" s="338">
        <v>89296.46</v>
      </c>
      <c r="D15" s="335">
        <f t="shared" si="0"/>
        <v>26788.938000000002</v>
      </c>
      <c r="E15" s="338">
        <v>29139.64</v>
      </c>
      <c r="F15" s="339">
        <v>116466.98</v>
      </c>
      <c r="G15" s="119"/>
    </row>
    <row r="16" spans="1:7" ht="24.95" customHeight="1" x14ac:dyDescent="0.25">
      <c r="A16" s="197">
        <v>7</v>
      </c>
      <c r="B16" s="120" t="s">
        <v>29</v>
      </c>
      <c r="C16" s="338">
        <v>15760270.369999999</v>
      </c>
      <c r="D16" s="335">
        <f t="shared" si="0"/>
        <v>4728081.1109999996</v>
      </c>
      <c r="E16" s="338">
        <v>4815285.54</v>
      </c>
      <c r="F16" s="339">
        <v>1060299.32</v>
      </c>
      <c r="G16" s="119"/>
    </row>
    <row r="17" spans="1:7" ht="30" customHeight="1" x14ac:dyDescent="0.25">
      <c r="A17" s="197">
        <v>8</v>
      </c>
      <c r="B17" s="120" t="s">
        <v>154</v>
      </c>
      <c r="C17" s="338">
        <v>97012.36</v>
      </c>
      <c r="D17" s="335">
        <f t="shared" si="0"/>
        <v>29103.707999999999</v>
      </c>
      <c r="E17" s="338">
        <v>50995.13</v>
      </c>
      <c r="F17" s="339">
        <v>3321.2</v>
      </c>
      <c r="G17" s="119"/>
    </row>
    <row r="18" spans="1:7" ht="24.95" customHeight="1" x14ac:dyDescent="0.25">
      <c r="A18" s="197">
        <v>9</v>
      </c>
      <c r="B18" s="120" t="s">
        <v>101</v>
      </c>
      <c r="C18" s="338">
        <v>13885.97</v>
      </c>
      <c r="D18" s="335">
        <f t="shared" si="0"/>
        <v>4165.7909999999993</v>
      </c>
      <c r="E18" s="338">
        <v>12492.87</v>
      </c>
      <c r="F18" s="339">
        <v>1265.92</v>
      </c>
      <c r="G18" s="119"/>
    </row>
    <row r="19" spans="1:7" ht="30" customHeight="1" x14ac:dyDescent="0.25">
      <c r="A19" s="197">
        <v>10</v>
      </c>
      <c r="B19" s="120" t="s">
        <v>155</v>
      </c>
      <c r="C19" s="338">
        <v>54364.46</v>
      </c>
      <c r="D19" s="335">
        <f t="shared" si="0"/>
        <v>16309.338</v>
      </c>
      <c r="E19" s="338">
        <v>21831</v>
      </c>
      <c r="F19" s="339">
        <v>65.41</v>
      </c>
      <c r="G19" s="119"/>
    </row>
    <row r="20" spans="1:7" ht="30" customHeight="1" x14ac:dyDescent="0.25">
      <c r="A20" s="197">
        <v>11</v>
      </c>
      <c r="B20" s="120" t="s">
        <v>235</v>
      </c>
      <c r="C20" s="338">
        <v>25254.46</v>
      </c>
      <c r="D20" s="335">
        <f t="shared" si="0"/>
        <v>7576.3379999999997</v>
      </c>
      <c r="E20" s="338">
        <v>14538.75</v>
      </c>
      <c r="F20" s="339">
        <v>8225.7800000000007</v>
      </c>
      <c r="G20" s="119"/>
    </row>
    <row r="21" spans="1:7" ht="24.95" customHeight="1" x14ac:dyDescent="0.25">
      <c r="A21" s="585" t="s">
        <v>458</v>
      </c>
      <c r="B21" s="585"/>
      <c r="C21" s="348">
        <f>SUM(C10:C20)</f>
        <v>23398825.52</v>
      </c>
      <c r="D21" s="348">
        <f>SUM(D10:D20)</f>
        <v>7019647.6560000004</v>
      </c>
      <c r="E21" s="348">
        <f>SUM(E10:E20)</f>
        <v>7534760.0099999998</v>
      </c>
      <c r="F21" s="424">
        <f>SUM(F10:F20)</f>
        <v>2985766.94</v>
      </c>
    </row>
    <row r="23" spans="1:7" x14ac:dyDescent="0.25">
      <c r="F23" s="121"/>
    </row>
  </sheetData>
  <mergeCells count="11">
    <mergeCell ref="A21:B21"/>
    <mergeCell ref="E1:F1"/>
    <mergeCell ref="E2:F2"/>
    <mergeCell ref="A4:F4"/>
    <mergeCell ref="B6:F6"/>
    <mergeCell ref="A7:A9"/>
    <mergeCell ref="B7:B9"/>
    <mergeCell ref="C7:C9"/>
    <mergeCell ref="D7:D9"/>
    <mergeCell ref="E7:E9"/>
    <mergeCell ref="F7:F9"/>
  </mergeCells>
  <pageMargins left="0.7" right="0.7" top="0.75" bottom="0.75" header="0.3" footer="0.3"/>
  <pageSetup scale="8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29"/>
  <sheetViews>
    <sheetView topLeftCell="A4" zoomScale="80" zoomScaleNormal="80" workbookViewId="0">
      <selection activeCell="G2" sqref="G2:H2"/>
    </sheetView>
  </sheetViews>
  <sheetFormatPr defaultColWidth="14.7109375" defaultRowHeight="15" x14ac:dyDescent="0.25"/>
  <cols>
    <col min="1" max="1" width="6.28515625" style="113" customWidth="1"/>
    <col min="2" max="2" width="38" style="113" customWidth="1"/>
    <col min="3" max="3" width="20.42578125" style="113" customWidth="1"/>
    <col min="4" max="4" width="23" style="114" customWidth="1"/>
    <col min="5" max="5" width="22.85546875" style="114" customWidth="1"/>
    <col min="6" max="6" width="21.42578125" style="114" customWidth="1"/>
    <col min="7" max="7" width="19.28515625" style="114" customWidth="1"/>
    <col min="8" max="8" width="16.85546875" style="114" customWidth="1"/>
    <col min="9" max="16384" width="14.7109375" style="113"/>
  </cols>
  <sheetData>
    <row r="1" spans="1:12" ht="15.75" x14ac:dyDescent="0.25">
      <c r="A1" s="240"/>
      <c r="B1" s="240"/>
      <c r="C1" s="240"/>
      <c r="D1" s="241"/>
      <c r="E1" s="241"/>
      <c r="F1" s="241"/>
      <c r="G1" s="586" t="s">
        <v>166</v>
      </c>
      <c r="H1" s="586"/>
    </row>
    <row r="2" spans="1:12" ht="15.75" x14ac:dyDescent="0.25">
      <c r="A2" s="240"/>
      <c r="B2" s="240"/>
      <c r="C2" s="240"/>
      <c r="D2" s="241"/>
      <c r="E2" s="241"/>
      <c r="F2" s="241"/>
      <c r="G2" s="586" t="s">
        <v>598</v>
      </c>
      <c r="H2" s="586"/>
    </row>
    <row r="3" spans="1:12" ht="15.75" x14ac:dyDescent="0.25">
      <c r="A3" s="240"/>
      <c r="B3" s="240"/>
      <c r="C3" s="240"/>
      <c r="D3" s="241"/>
      <c r="E3" s="241"/>
      <c r="F3" s="241"/>
      <c r="G3" s="242"/>
      <c r="H3" s="242"/>
    </row>
    <row r="4" spans="1:12" ht="30" customHeight="1" x14ac:dyDescent="0.25">
      <c r="A4" s="599" t="s">
        <v>221</v>
      </c>
      <c r="B4" s="599"/>
      <c r="C4" s="599"/>
      <c r="D4" s="599"/>
      <c r="E4" s="599"/>
      <c r="F4" s="599"/>
      <c r="G4" s="599"/>
      <c r="H4" s="599"/>
    </row>
    <row r="5" spans="1:12" ht="15" customHeight="1" x14ac:dyDescent="0.25">
      <c r="A5" s="115"/>
      <c r="B5" s="116"/>
      <c r="C5" s="116"/>
      <c r="D5" s="116"/>
      <c r="E5" s="116"/>
      <c r="F5" s="116"/>
      <c r="G5" s="116"/>
      <c r="H5" s="116"/>
    </row>
    <row r="6" spans="1:12" ht="15.75" x14ac:dyDescent="0.25">
      <c r="A6" s="115"/>
      <c r="B6" s="600" t="s">
        <v>194</v>
      </c>
      <c r="C6" s="600"/>
      <c r="D6" s="600"/>
      <c r="E6" s="600"/>
      <c r="F6" s="600"/>
      <c r="G6" s="600"/>
      <c r="H6" s="600"/>
    </row>
    <row r="7" spans="1:12" ht="15.75" customHeight="1" x14ac:dyDescent="0.25">
      <c r="A7" s="589" t="s">
        <v>0</v>
      </c>
      <c r="B7" s="585" t="s">
        <v>222</v>
      </c>
      <c r="C7" s="590" t="s">
        <v>223</v>
      </c>
      <c r="D7" s="593" t="s">
        <v>162</v>
      </c>
      <c r="E7" s="593" t="s">
        <v>182</v>
      </c>
      <c r="F7" s="593" t="s">
        <v>163</v>
      </c>
      <c r="G7" s="593" t="s">
        <v>220</v>
      </c>
      <c r="H7" s="593" t="s">
        <v>224</v>
      </c>
    </row>
    <row r="8" spans="1:12" ht="15.75" customHeight="1" x14ac:dyDescent="0.25">
      <c r="A8" s="589"/>
      <c r="B8" s="585"/>
      <c r="C8" s="591"/>
      <c r="D8" s="594"/>
      <c r="E8" s="594"/>
      <c r="F8" s="594"/>
      <c r="G8" s="594"/>
      <c r="H8" s="594"/>
    </row>
    <row r="9" spans="1:12" ht="111" customHeight="1" x14ac:dyDescent="0.25">
      <c r="A9" s="589"/>
      <c r="B9" s="585"/>
      <c r="C9" s="592"/>
      <c r="D9" s="595"/>
      <c r="E9" s="595"/>
      <c r="F9" s="595"/>
      <c r="G9" s="595"/>
      <c r="H9" s="595"/>
    </row>
    <row r="10" spans="1:12" ht="36" customHeight="1" x14ac:dyDescent="0.25">
      <c r="A10" s="117">
        <v>1</v>
      </c>
      <c r="B10" s="118" t="s">
        <v>33</v>
      </c>
      <c r="C10" s="342">
        <v>2011424.79</v>
      </c>
      <c r="D10" s="342">
        <f t="shared" ref="D10:D21" si="0">C10*30%</f>
        <v>603427.43700000003</v>
      </c>
      <c r="E10" s="338">
        <v>156712</v>
      </c>
      <c r="F10" s="342">
        <f t="shared" ref="F10:F21" si="1">D10-E10</f>
        <v>446715.43700000003</v>
      </c>
      <c r="G10" s="338">
        <v>3371442.41</v>
      </c>
      <c r="H10" s="342">
        <f t="shared" ref="H10:H21" si="2">G10-F10</f>
        <v>2924726.9730000002</v>
      </c>
    </row>
    <row r="11" spans="1:12" ht="31.5" x14ac:dyDescent="0.25">
      <c r="A11" s="117">
        <v>2</v>
      </c>
      <c r="B11" s="118" t="s">
        <v>124</v>
      </c>
      <c r="C11" s="338">
        <v>8391574.2799999993</v>
      </c>
      <c r="D11" s="342">
        <f t="shared" si="0"/>
        <v>2517472.2839999995</v>
      </c>
      <c r="E11" s="338">
        <v>1854726.47</v>
      </c>
      <c r="F11" s="342">
        <f t="shared" si="1"/>
        <v>662745.81399999955</v>
      </c>
      <c r="G11" s="338">
        <v>2410161.5699999998</v>
      </c>
      <c r="H11" s="342">
        <f t="shared" si="2"/>
        <v>1747415.7560000003</v>
      </c>
    </row>
    <row r="12" spans="1:12" ht="15.75" x14ac:dyDescent="0.25">
      <c r="A12" s="117">
        <v>3</v>
      </c>
      <c r="B12" s="195" t="s">
        <v>183</v>
      </c>
      <c r="C12" s="425">
        <v>51716.72</v>
      </c>
      <c r="D12" s="342">
        <f t="shared" si="0"/>
        <v>15515.016</v>
      </c>
      <c r="E12" s="345">
        <v>3413.29</v>
      </c>
      <c r="F12" s="342">
        <f t="shared" si="1"/>
        <v>12101.725999999999</v>
      </c>
      <c r="G12" s="345">
        <v>23544.85</v>
      </c>
      <c r="H12" s="342">
        <f t="shared" si="2"/>
        <v>11443.124</v>
      </c>
    </row>
    <row r="13" spans="1:12" ht="33" customHeight="1" x14ac:dyDescent="0.25">
      <c r="A13" s="117">
        <v>4</v>
      </c>
      <c r="B13" s="120" t="s">
        <v>184</v>
      </c>
      <c r="C13" s="342">
        <v>2833071.96</v>
      </c>
      <c r="D13" s="342">
        <f t="shared" si="0"/>
        <v>849921.58799999999</v>
      </c>
      <c r="E13" s="338">
        <v>340750.85</v>
      </c>
      <c r="F13" s="342">
        <f t="shared" si="1"/>
        <v>509170.73800000001</v>
      </c>
      <c r="G13" s="338">
        <v>2262514.69</v>
      </c>
      <c r="H13" s="342">
        <f t="shared" si="2"/>
        <v>1753343.952</v>
      </c>
    </row>
    <row r="14" spans="1:12" ht="15.75" x14ac:dyDescent="0.25">
      <c r="A14" s="117">
        <v>5</v>
      </c>
      <c r="B14" s="120" t="s">
        <v>38</v>
      </c>
      <c r="C14" s="342">
        <v>1098732.55</v>
      </c>
      <c r="D14" s="342">
        <f t="shared" si="0"/>
        <v>329619.76500000001</v>
      </c>
      <c r="E14" s="338">
        <v>182757.13</v>
      </c>
      <c r="F14" s="342">
        <f t="shared" si="1"/>
        <v>146862.63500000001</v>
      </c>
      <c r="G14" s="338">
        <v>140700.92000000001</v>
      </c>
      <c r="H14" s="342">
        <f t="shared" si="2"/>
        <v>-6161.7149999999965</v>
      </c>
      <c r="I14" s="216">
        <f>H14+H16+H17</f>
        <v>-5667.9749999999949</v>
      </c>
      <c r="J14" s="113">
        <f>C14*30%</f>
        <v>329619.76500000001</v>
      </c>
      <c r="K14" s="119">
        <f>D14-E14</f>
        <v>146862.63500000001</v>
      </c>
      <c r="L14" s="119">
        <f>G14-F14</f>
        <v>-6161.7149999999965</v>
      </c>
    </row>
    <row r="15" spans="1:12" ht="31.5" x14ac:dyDescent="0.25">
      <c r="A15" s="117">
        <v>6</v>
      </c>
      <c r="B15" s="120" t="s">
        <v>186</v>
      </c>
      <c r="C15" s="342">
        <v>4790.08</v>
      </c>
      <c r="D15" s="342">
        <f t="shared" si="0"/>
        <v>1437.0239999999999</v>
      </c>
      <c r="E15" s="338">
        <v>1000</v>
      </c>
      <c r="F15" s="342">
        <f t="shared" si="1"/>
        <v>437.02399999999989</v>
      </c>
      <c r="G15" s="342">
        <v>2754.94</v>
      </c>
      <c r="H15" s="342">
        <f t="shared" si="2"/>
        <v>2317.9160000000002</v>
      </c>
    </row>
    <row r="16" spans="1:12" ht="33.75" customHeight="1" x14ac:dyDescent="0.25">
      <c r="A16" s="117">
        <v>7</v>
      </c>
      <c r="B16" s="193" t="s">
        <v>187</v>
      </c>
      <c r="C16" s="346">
        <v>2651.5</v>
      </c>
      <c r="D16" s="342">
        <f t="shared" si="0"/>
        <v>795.44999999999993</v>
      </c>
      <c r="E16" s="338">
        <v>191.63</v>
      </c>
      <c r="F16" s="342">
        <f t="shared" si="1"/>
        <v>603.81999999999994</v>
      </c>
      <c r="G16" s="338">
        <v>421.41</v>
      </c>
      <c r="H16" s="342">
        <f t="shared" si="2"/>
        <v>-182.40999999999991</v>
      </c>
      <c r="I16" s="113">
        <f>C16*30%</f>
        <v>795.44999999999993</v>
      </c>
      <c r="J16" s="119">
        <f>D16-E16</f>
        <v>603.81999999999994</v>
      </c>
      <c r="K16" s="119">
        <f>G16-F16</f>
        <v>-182.40999999999991</v>
      </c>
    </row>
    <row r="17" spans="1:12" ht="23.25" customHeight="1" x14ac:dyDescent="0.25">
      <c r="A17" s="117">
        <v>8</v>
      </c>
      <c r="B17" s="193" t="s">
        <v>77</v>
      </c>
      <c r="C17" s="347">
        <v>15320.3</v>
      </c>
      <c r="D17" s="342">
        <f t="shared" si="0"/>
        <v>4596.0899999999992</v>
      </c>
      <c r="E17" s="342">
        <v>3174.4</v>
      </c>
      <c r="F17" s="342">
        <f t="shared" si="1"/>
        <v>1421.6899999999991</v>
      </c>
      <c r="G17" s="342">
        <v>2097.84</v>
      </c>
      <c r="H17" s="342">
        <f t="shared" si="2"/>
        <v>676.150000000001</v>
      </c>
      <c r="I17" s="113">
        <f>C17*30%</f>
        <v>4596.0899999999992</v>
      </c>
      <c r="J17" s="119">
        <f>G17-F17</f>
        <v>676.150000000001</v>
      </c>
      <c r="K17" s="119">
        <f>D17-E17</f>
        <v>1421.6899999999991</v>
      </c>
      <c r="L17" s="119">
        <f>G17-F17</f>
        <v>676.150000000001</v>
      </c>
    </row>
    <row r="18" spans="1:12" ht="24" customHeight="1" x14ac:dyDescent="0.25">
      <c r="A18" s="117">
        <v>9</v>
      </c>
      <c r="B18" s="193" t="s">
        <v>234</v>
      </c>
      <c r="C18" s="346">
        <v>0</v>
      </c>
      <c r="D18" s="342">
        <f t="shared" si="0"/>
        <v>0</v>
      </c>
      <c r="E18" s="338">
        <v>198</v>
      </c>
      <c r="F18" s="342">
        <f t="shared" si="1"/>
        <v>-198</v>
      </c>
      <c r="G18" s="338">
        <v>8100.81</v>
      </c>
      <c r="H18" s="342">
        <f t="shared" si="2"/>
        <v>8298.8100000000013</v>
      </c>
      <c r="I18" s="119"/>
    </row>
    <row r="19" spans="1:12" ht="31.5" x14ac:dyDescent="0.25">
      <c r="A19" s="117">
        <v>10</v>
      </c>
      <c r="B19" s="120" t="s">
        <v>28</v>
      </c>
      <c r="C19" s="342">
        <v>497362.96</v>
      </c>
      <c r="D19" s="342">
        <f t="shared" si="0"/>
        <v>149208.88800000001</v>
      </c>
      <c r="E19" s="338">
        <v>119396.4</v>
      </c>
      <c r="F19" s="342">
        <f t="shared" si="1"/>
        <v>29812.488000000012</v>
      </c>
      <c r="G19" s="342">
        <v>127921.49</v>
      </c>
      <c r="H19" s="342">
        <f t="shared" si="2"/>
        <v>98109.001999999993</v>
      </c>
      <c r="I19" s="119"/>
    </row>
    <row r="20" spans="1:12" ht="22.5" customHeight="1" x14ac:dyDescent="0.25">
      <c r="A20" s="117">
        <v>11</v>
      </c>
      <c r="B20" s="120" t="s">
        <v>467</v>
      </c>
      <c r="C20" s="342">
        <v>221299.3</v>
      </c>
      <c r="D20" s="335">
        <f t="shared" si="0"/>
        <v>66389.789999999994</v>
      </c>
      <c r="E20" s="340">
        <v>54880</v>
      </c>
      <c r="F20" s="342">
        <f t="shared" si="1"/>
        <v>11509.789999999994</v>
      </c>
      <c r="G20" s="341">
        <v>18485.109999999986</v>
      </c>
      <c r="H20" s="342">
        <f t="shared" si="2"/>
        <v>6975.3199999999924</v>
      </c>
      <c r="I20" s="119"/>
    </row>
    <row r="21" spans="1:12" ht="31.5" x14ac:dyDescent="0.25">
      <c r="A21" s="117">
        <v>12</v>
      </c>
      <c r="B21" s="120" t="s">
        <v>188</v>
      </c>
      <c r="C21" s="338">
        <v>66366.880000000005</v>
      </c>
      <c r="D21" s="342">
        <f t="shared" si="0"/>
        <v>19910.064000000002</v>
      </c>
      <c r="E21" s="338">
        <v>19338</v>
      </c>
      <c r="F21" s="342">
        <f t="shared" si="1"/>
        <v>572.06400000000212</v>
      </c>
      <c r="G21" s="338">
        <v>44673.29</v>
      </c>
      <c r="H21" s="342">
        <f t="shared" si="2"/>
        <v>44101.225999999995</v>
      </c>
    </row>
    <row r="22" spans="1:12" ht="15.75" x14ac:dyDescent="0.25">
      <c r="A22" s="597" t="s">
        <v>458</v>
      </c>
      <c r="B22" s="598"/>
      <c r="C22" s="424">
        <f t="shared" ref="C22:H22" si="3">SUM(C10:C21)</f>
        <v>15194311.320000004</v>
      </c>
      <c r="D22" s="424">
        <f t="shared" si="3"/>
        <v>4558293.3959999997</v>
      </c>
      <c r="E22" s="348">
        <f t="shared" si="3"/>
        <v>2736538.1699999995</v>
      </c>
      <c r="F22" s="424">
        <f t="shared" si="3"/>
        <v>1821755.226</v>
      </c>
      <c r="G22" s="424">
        <f t="shared" si="3"/>
        <v>8412819.3300000001</v>
      </c>
      <c r="H22" s="424">
        <f t="shared" si="3"/>
        <v>6591064.1040000003</v>
      </c>
    </row>
    <row r="23" spans="1:12" ht="77.25" customHeight="1" x14ac:dyDescent="0.25">
      <c r="A23" s="329" t="s">
        <v>231</v>
      </c>
      <c r="B23" s="596" t="s">
        <v>597</v>
      </c>
      <c r="C23" s="596"/>
      <c r="D23" s="596"/>
      <c r="E23" s="596"/>
      <c r="F23" s="596"/>
      <c r="G23" s="596"/>
      <c r="H23" s="596"/>
    </row>
    <row r="25" spans="1:12" x14ac:dyDescent="0.25">
      <c r="D25" s="196"/>
    </row>
    <row r="29" spans="1:12" x14ac:dyDescent="0.25">
      <c r="L29" s="215" t="e">
        <f>27550.35-#REF!</f>
        <v>#REF!</v>
      </c>
    </row>
  </sheetData>
  <mergeCells count="14">
    <mergeCell ref="B23:H23"/>
    <mergeCell ref="A22:B22"/>
    <mergeCell ref="G1:H1"/>
    <mergeCell ref="G2:H2"/>
    <mergeCell ref="A4:H4"/>
    <mergeCell ref="B6:H6"/>
    <mergeCell ref="A7:A9"/>
    <mergeCell ref="B7:B9"/>
    <mergeCell ref="C7:C9"/>
    <mergeCell ref="D7:D9"/>
    <mergeCell ref="E7:E9"/>
    <mergeCell ref="F7:F9"/>
    <mergeCell ref="G7:G9"/>
    <mergeCell ref="H7:H9"/>
  </mergeCells>
  <pageMargins left="0.7" right="0.7" top="0.75" bottom="0.75" header="0.3" footer="0.3"/>
  <pageSetup paperSize="9" scale="78" fitToHeight="0" orientation="landscape" r:id="rId1"/>
  <rowBreaks count="1" manualBreakCount="1">
    <brk id="23"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24"/>
  <sheetViews>
    <sheetView zoomScale="90" zoomScaleNormal="90" zoomScaleSheetLayoutView="115" workbookViewId="0">
      <selection activeCell="G2" sqref="G2:H2"/>
    </sheetView>
  </sheetViews>
  <sheetFormatPr defaultColWidth="14.7109375" defaultRowHeight="15" x14ac:dyDescent="0.25"/>
  <cols>
    <col min="1" max="1" width="5.140625" style="113" customWidth="1"/>
    <col min="2" max="2" width="34.140625" style="113" customWidth="1"/>
    <col min="3" max="3" width="14.7109375" style="113" customWidth="1"/>
    <col min="4" max="4" width="22.7109375" style="114" customWidth="1"/>
    <col min="5" max="6" width="17.5703125" style="114" customWidth="1"/>
    <col min="7" max="7" width="14.7109375" style="114"/>
    <col min="8" max="8" width="16.85546875" style="114" customWidth="1"/>
    <col min="9" max="16384" width="14.7109375" style="113"/>
  </cols>
  <sheetData>
    <row r="1" spans="1:15" ht="15.75" x14ac:dyDescent="0.25">
      <c r="A1" s="240"/>
      <c r="B1" s="240"/>
      <c r="C1" s="240"/>
      <c r="D1" s="241"/>
      <c r="E1" s="241"/>
      <c r="F1" s="241"/>
      <c r="G1" s="586" t="s">
        <v>230</v>
      </c>
      <c r="H1" s="586"/>
    </row>
    <row r="2" spans="1:15" ht="15.75" x14ac:dyDescent="0.25">
      <c r="A2" s="240"/>
      <c r="B2" s="240"/>
      <c r="C2" s="240"/>
      <c r="D2" s="241"/>
      <c r="E2" s="241"/>
      <c r="F2" s="241"/>
      <c r="G2" s="586" t="s">
        <v>598</v>
      </c>
      <c r="H2" s="586"/>
    </row>
    <row r="3" spans="1:15" ht="15.75" x14ac:dyDescent="0.25">
      <c r="A3" s="240"/>
      <c r="B3" s="240"/>
      <c r="C3" s="240"/>
      <c r="D3" s="241"/>
      <c r="E3" s="241"/>
      <c r="F3" s="241"/>
      <c r="G3" s="242"/>
      <c r="H3" s="242"/>
    </row>
    <row r="4" spans="1:15" ht="30.75" customHeight="1" x14ac:dyDescent="0.25">
      <c r="A4" s="599" t="s">
        <v>221</v>
      </c>
      <c r="B4" s="599"/>
      <c r="C4" s="599"/>
      <c r="D4" s="599"/>
      <c r="E4" s="599"/>
      <c r="F4" s="599"/>
      <c r="G4" s="599"/>
      <c r="H4" s="599"/>
    </row>
    <row r="5" spans="1:15" ht="15" customHeight="1" x14ac:dyDescent="0.25">
      <c r="A5" s="243"/>
      <c r="B5" s="244"/>
      <c r="C5" s="244"/>
      <c r="D5" s="244"/>
      <c r="E5" s="244"/>
      <c r="F5" s="244"/>
      <c r="G5" s="244"/>
      <c r="H5" s="244"/>
    </row>
    <row r="6" spans="1:15" ht="15.75" x14ac:dyDescent="0.25">
      <c r="A6" s="243"/>
      <c r="B6" s="600" t="s">
        <v>189</v>
      </c>
      <c r="C6" s="600"/>
      <c r="D6" s="600"/>
      <c r="E6" s="600"/>
      <c r="F6" s="600"/>
      <c r="G6" s="600"/>
      <c r="H6" s="600"/>
    </row>
    <row r="7" spans="1:15" ht="15.75" customHeight="1" x14ac:dyDescent="0.25">
      <c r="A7" s="589" t="s">
        <v>0</v>
      </c>
      <c r="B7" s="585" t="s">
        <v>222</v>
      </c>
      <c r="C7" s="590" t="s">
        <v>225</v>
      </c>
      <c r="D7" s="593" t="s">
        <v>162</v>
      </c>
      <c r="E7" s="593" t="s">
        <v>165</v>
      </c>
      <c r="F7" s="593" t="s">
        <v>163</v>
      </c>
      <c r="G7" s="593" t="s">
        <v>226</v>
      </c>
      <c r="H7" s="593" t="s">
        <v>190</v>
      </c>
      <c r="I7" s="601"/>
      <c r="O7" s="119"/>
    </row>
    <row r="8" spans="1:15" ht="15.75" customHeight="1" x14ac:dyDescent="0.25">
      <c r="A8" s="589"/>
      <c r="B8" s="585"/>
      <c r="C8" s="591"/>
      <c r="D8" s="594"/>
      <c r="E8" s="594"/>
      <c r="F8" s="594"/>
      <c r="G8" s="594"/>
      <c r="H8" s="594"/>
      <c r="I8" s="602"/>
    </row>
    <row r="9" spans="1:15" ht="121.5" customHeight="1" x14ac:dyDescent="0.25">
      <c r="A9" s="589"/>
      <c r="B9" s="585"/>
      <c r="C9" s="592"/>
      <c r="D9" s="595"/>
      <c r="E9" s="595"/>
      <c r="F9" s="595"/>
      <c r="G9" s="595"/>
      <c r="H9" s="595"/>
      <c r="I9" s="602"/>
    </row>
    <row r="10" spans="1:15" ht="15.75" x14ac:dyDescent="0.25">
      <c r="A10" s="117">
        <v>1</v>
      </c>
      <c r="B10" s="120" t="s">
        <v>263</v>
      </c>
      <c r="C10" s="344">
        <v>61305.05</v>
      </c>
      <c r="D10" s="344">
        <f>C10*30%</f>
        <v>18391.514999999999</v>
      </c>
      <c r="E10" s="344">
        <v>0</v>
      </c>
      <c r="F10" s="344">
        <f>D10-E10</f>
        <v>18391.514999999999</v>
      </c>
      <c r="G10" s="344">
        <v>45569.7</v>
      </c>
      <c r="H10" s="344">
        <f>G10-F10</f>
        <v>27178.184999999998</v>
      </c>
      <c r="I10" s="119"/>
    </row>
    <row r="11" spans="1:15" ht="15.75" x14ac:dyDescent="0.25">
      <c r="A11" s="117">
        <v>2</v>
      </c>
      <c r="B11" s="120" t="s">
        <v>185</v>
      </c>
      <c r="C11" s="344">
        <v>17296.2</v>
      </c>
      <c r="D11" s="344">
        <f t="shared" ref="D11:D12" si="0">C11*30%</f>
        <v>5188.8599999999997</v>
      </c>
      <c r="E11" s="344">
        <v>0</v>
      </c>
      <c r="F11" s="344">
        <f>D11-E11</f>
        <v>5188.8599999999997</v>
      </c>
      <c r="G11" s="344">
        <v>5917.46</v>
      </c>
      <c r="H11" s="344">
        <f t="shared" ref="H11:H12" si="1">G11-F11</f>
        <v>728.60000000000036</v>
      </c>
      <c r="I11" s="119"/>
    </row>
    <row r="12" spans="1:15" ht="15.75" x14ac:dyDescent="0.25">
      <c r="A12" s="117">
        <v>3</v>
      </c>
      <c r="B12" s="120" t="s">
        <v>114</v>
      </c>
      <c r="C12" s="343">
        <v>9974.69</v>
      </c>
      <c r="D12" s="344">
        <f t="shared" si="0"/>
        <v>2992.4070000000002</v>
      </c>
      <c r="E12" s="344">
        <v>0</v>
      </c>
      <c r="F12" s="344">
        <v>2992.41</v>
      </c>
      <c r="G12" s="344">
        <v>14710.95</v>
      </c>
      <c r="H12" s="344">
        <f t="shared" si="1"/>
        <v>11718.54</v>
      </c>
      <c r="I12" s="119"/>
    </row>
    <row r="13" spans="1:15" s="200" customFormat="1" ht="15.75" x14ac:dyDescent="0.25">
      <c r="A13" s="603" t="s">
        <v>458</v>
      </c>
      <c r="B13" s="603"/>
      <c r="C13" s="349">
        <f t="shared" ref="C13:H13" si="2">SUM(C10:C12)</f>
        <v>88575.94</v>
      </c>
      <c r="D13" s="349">
        <f t="shared" si="2"/>
        <v>26572.781999999999</v>
      </c>
      <c r="E13" s="349">
        <f t="shared" si="2"/>
        <v>0</v>
      </c>
      <c r="F13" s="349">
        <f t="shared" si="2"/>
        <v>26572.785</v>
      </c>
      <c r="G13" s="349">
        <f t="shared" si="2"/>
        <v>66198.11</v>
      </c>
      <c r="H13" s="349">
        <f t="shared" si="2"/>
        <v>39625.324999999997</v>
      </c>
    </row>
    <row r="16" spans="1:15" ht="15.75" x14ac:dyDescent="0.25">
      <c r="C16" s="198"/>
    </row>
    <row r="17" spans="3:3" ht="15.75" x14ac:dyDescent="0.25">
      <c r="C17" s="199"/>
    </row>
    <row r="18" spans="3:3" ht="15.75" x14ac:dyDescent="0.25">
      <c r="C18" s="1"/>
    </row>
    <row r="19" spans="3:3" ht="15.75" x14ac:dyDescent="0.25">
      <c r="C19" s="1"/>
    </row>
    <row r="20" spans="3:3" ht="15.75" x14ac:dyDescent="0.25">
      <c r="C20" s="1"/>
    </row>
    <row r="21" spans="3:3" ht="15.75" x14ac:dyDescent="0.25">
      <c r="C21" s="1"/>
    </row>
    <row r="22" spans="3:3" ht="15.75" x14ac:dyDescent="0.25">
      <c r="C22" s="1"/>
    </row>
    <row r="23" spans="3:3" ht="15.75" x14ac:dyDescent="0.25">
      <c r="C23" s="1"/>
    </row>
    <row r="24" spans="3:3" ht="15.75" x14ac:dyDescent="0.25">
      <c r="C24" s="1"/>
    </row>
  </sheetData>
  <mergeCells count="14">
    <mergeCell ref="I7:I9"/>
    <mergeCell ref="A13:B13"/>
    <mergeCell ref="G1:H1"/>
    <mergeCell ref="G2:H2"/>
    <mergeCell ref="A4:H4"/>
    <mergeCell ref="B6:H6"/>
    <mergeCell ref="A7:A9"/>
    <mergeCell ref="B7:B9"/>
    <mergeCell ref="C7:C9"/>
    <mergeCell ref="D7:D9"/>
    <mergeCell ref="E7:E9"/>
    <mergeCell ref="F7:F9"/>
    <mergeCell ref="G7:G9"/>
    <mergeCell ref="H7:H9"/>
  </mergeCells>
  <pageMargins left="0.7" right="0.7" top="0.75" bottom="0.75" header="0.3" footer="0.3"/>
  <pageSetup paperSize="9" scale="91" fitToHeight="0" orientation="landscape" horizontalDpi="360" verticalDpi="360" r:id="rId1"/>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6"/>
  <sheetViews>
    <sheetView zoomScale="80" zoomScaleNormal="80" workbookViewId="0">
      <pane ySplit="7" topLeftCell="A8" activePane="bottomLeft" state="frozen"/>
      <selection activeCell="E14" sqref="E14"/>
      <selection pane="bottomLeft" activeCell="P7" sqref="P7"/>
    </sheetView>
  </sheetViews>
  <sheetFormatPr defaultColWidth="14.7109375" defaultRowHeight="15" x14ac:dyDescent="0.25"/>
  <cols>
    <col min="1" max="1" width="4.85546875" style="39" customWidth="1"/>
    <col min="2" max="2" width="42.28515625" style="39" customWidth="1"/>
    <col min="3" max="3" width="15.28515625" style="39" customWidth="1"/>
    <col min="4" max="4" width="14.28515625" style="39" customWidth="1"/>
    <col min="5" max="5" width="15.5703125" style="39" customWidth="1"/>
    <col min="6" max="6" width="13.5703125" style="39" customWidth="1"/>
    <col min="7" max="7" width="15.28515625" style="39" customWidth="1"/>
    <col min="8" max="8" width="13.42578125" style="39" customWidth="1"/>
    <col min="9" max="9" width="0" style="39" hidden="1" customWidth="1"/>
    <col min="10" max="10" width="5.5703125" style="39" customWidth="1"/>
    <col min="11" max="11" width="6" style="39" customWidth="1"/>
    <col min="12" max="16384" width="14.7109375" style="39"/>
  </cols>
  <sheetData>
    <row r="1" spans="1:11" ht="27.75" customHeight="1" x14ac:dyDescent="0.25">
      <c r="G1" s="604"/>
      <c r="H1" s="604"/>
    </row>
    <row r="2" spans="1:11" ht="18" customHeight="1" x14ac:dyDescent="0.25">
      <c r="G2" s="308" t="s">
        <v>486</v>
      </c>
      <c r="H2" s="308"/>
    </row>
    <row r="3" spans="1:11" ht="19.5" customHeight="1" x14ac:dyDescent="0.25">
      <c r="G3" s="308" t="s">
        <v>602</v>
      </c>
      <c r="H3" s="308"/>
    </row>
    <row r="5" spans="1:11" x14ac:dyDescent="0.25">
      <c r="B5" s="605" t="s">
        <v>468</v>
      </c>
      <c r="C5" s="605"/>
      <c r="D5" s="605"/>
      <c r="E5" s="605"/>
      <c r="F5" s="605"/>
      <c r="G5" s="605"/>
      <c r="H5" s="605"/>
    </row>
    <row r="6" spans="1:11" ht="40.5" customHeight="1" x14ac:dyDescent="0.25">
      <c r="B6" s="605"/>
      <c r="C6" s="605"/>
      <c r="D6" s="605"/>
      <c r="E6" s="605"/>
      <c r="F6" s="605"/>
      <c r="G6" s="605"/>
      <c r="H6" s="605"/>
    </row>
    <row r="7" spans="1:11" ht="153.75" customHeight="1" x14ac:dyDescent="0.25">
      <c r="A7" s="492" t="s">
        <v>0</v>
      </c>
      <c r="B7" s="245" t="s">
        <v>191</v>
      </c>
      <c r="C7" s="245" t="s">
        <v>192</v>
      </c>
      <c r="D7" s="245" t="s">
        <v>233</v>
      </c>
      <c r="E7" s="245" t="s">
        <v>145</v>
      </c>
      <c r="F7" s="246" t="s">
        <v>264</v>
      </c>
      <c r="G7" s="245" t="s">
        <v>146</v>
      </c>
      <c r="H7" s="246" t="s">
        <v>265</v>
      </c>
    </row>
    <row r="8" spans="1:11" ht="31.5" x14ac:dyDescent="0.25">
      <c r="A8" s="25">
        <v>1</v>
      </c>
      <c r="B8" s="81" t="s">
        <v>168</v>
      </c>
      <c r="C8" s="181">
        <v>4046090.36</v>
      </c>
      <c r="D8" s="201"/>
      <c r="E8" s="202">
        <v>1015579.27</v>
      </c>
      <c r="F8" s="176">
        <f t="shared" ref="F8:F16" si="0">E8/C8*100%</f>
        <v>0.25100261725247286</v>
      </c>
      <c r="G8" s="202">
        <v>434089.39</v>
      </c>
      <c r="H8" s="176">
        <f t="shared" ref="H8:H19" si="1">G8/C8*100%</f>
        <v>0.10728613337246379</v>
      </c>
      <c r="I8" s="39">
        <v>1</v>
      </c>
    </row>
    <row r="9" spans="1:11" ht="15.75" x14ac:dyDescent="0.25">
      <c r="A9" s="25">
        <v>2</v>
      </c>
      <c r="B9" s="81" t="s">
        <v>33</v>
      </c>
      <c r="C9" s="181">
        <v>2011424.79</v>
      </c>
      <c r="D9" s="201"/>
      <c r="E9" s="202">
        <v>117618</v>
      </c>
      <c r="F9" s="176">
        <f t="shared" si="0"/>
        <v>5.8474967885823861E-2</v>
      </c>
      <c r="G9" s="202">
        <v>39094</v>
      </c>
      <c r="H9" s="176">
        <f t="shared" si="1"/>
        <v>1.9435974039079033E-2</v>
      </c>
      <c r="J9" s="39">
        <v>1</v>
      </c>
    </row>
    <row r="10" spans="1:11" ht="31.5" x14ac:dyDescent="0.25">
      <c r="A10" s="25">
        <v>3</v>
      </c>
      <c r="B10" s="81" t="s">
        <v>151</v>
      </c>
      <c r="C10" s="181">
        <v>25254.46</v>
      </c>
      <c r="D10" s="201">
        <v>1709.8</v>
      </c>
      <c r="E10" s="202">
        <v>14538.75</v>
      </c>
      <c r="F10" s="176">
        <f t="shared" si="0"/>
        <v>0.57569039290485724</v>
      </c>
      <c r="G10" s="203">
        <v>0</v>
      </c>
      <c r="H10" s="483">
        <f t="shared" si="1"/>
        <v>0</v>
      </c>
      <c r="K10" s="39">
        <v>1</v>
      </c>
    </row>
    <row r="11" spans="1:11" ht="15.75" x14ac:dyDescent="0.25">
      <c r="A11" s="25">
        <v>4</v>
      </c>
      <c r="B11" s="81" t="s">
        <v>34</v>
      </c>
      <c r="C11" s="181">
        <v>164818.92000000001</v>
      </c>
      <c r="D11" s="201">
        <f>34153.01+14487.06</f>
        <v>48640.07</v>
      </c>
      <c r="E11" s="202">
        <v>86120.320000000007</v>
      </c>
      <c r="F11" s="176">
        <f t="shared" si="0"/>
        <v>0.52251476954223464</v>
      </c>
      <c r="G11" s="202">
        <v>21129.7</v>
      </c>
      <c r="H11" s="176">
        <f t="shared" si="1"/>
        <v>0.12819948098191639</v>
      </c>
    </row>
    <row r="12" spans="1:11" ht="31.5" x14ac:dyDescent="0.25">
      <c r="A12" s="25">
        <v>5</v>
      </c>
      <c r="B12" s="81" t="s">
        <v>115</v>
      </c>
      <c r="C12" s="181">
        <v>72716.509999999995</v>
      </c>
      <c r="D12" s="201">
        <f>3244.82+6489.63</f>
        <v>9734.4500000000007</v>
      </c>
      <c r="E12" s="202">
        <v>21099.1</v>
      </c>
      <c r="F12" s="176">
        <f t="shared" si="0"/>
        <v>0.29015556439658613</v>
      </c>
      <c r="G12" s="202">
        <v>17523.47</v>
      </c>
      <c r="H12" s="176">
        <f t="shared" si="1"/>
        <v>0.24098337502721187</v>
      </c>
      <c r="K12" s="39">
        <v>2</v>
      </c>
    </row>
    <row r="13" spans="1:11" ht="31.5" x14ac:dyDescent="0.25">
      <c r="A13" s="25">
        <v>6</v>
      </c>
      <c r="B13" s="81" t="s">
        <v>10</v>
      </c>
      <c r="C13" s="181">
        <v>8391574.2799999993</v>
      </c>
      <c r="D13" s="201"/>
      <c r="E13" s="202">
        <v>1236484.28</v>
      </c>
      <c r="F13" s="176">
        <f t="shared" si="0"/>
        <v>0.14734830899929782</v>
      </c>
      <c r="G13" s="202">
        <v>618242.18999999994</v>
      </c>
      <c r="H13" s="176">
        <f t="shared" si="1"/>
        <v>7.3674160458006455E-2</v>
      </c>
      <c r="J13" s="39">
        <v>2</v>
      </c>
    </row>
    <row r="14" spans="1:11" ht="15.75" x14ac:dyDescent="0.25">
      <c r="A14" s="25">
        <v>7</v>
      </c>
      <c r="B14" s="81" t="s">
        <v>12</v>
      </c>
      <c r="C14" s="181">
        <v>51716.72</v>
      </c>
      <c r="D14" s="201"/>
      <c r="E14" s="202">
        <v>2314.35</v>
      </c>
      <c r="F14" s="176">
        <f t="shared" si="0"/>
        <v>4.4750517820929092E-2</v>
      </c>
      <c r="G14" s="202">
        <v>1098.94</v>
      </c>
      <c r="H14" s="176">
        <f t="shared" si="1"/>
        <v>2.1249220754912531E-2</v>
      </c>
    </row>
    <row r="15" spans="1:11" ht="15.75" x14ac:dyDescent="0.25">
      <c r="A15" s="25">
        <v>8</v>
      </c>
      <c r="B15" s="180" t="s">
        <v>134</v>
      </c>
      <c r="C15" s="181">
        <v>2833071.96</v>
      </c>
      <c r="D15" s="201"/>
      <c r="E15" s="202">
        <v>227167.23</v>
      </c>
      <c r="F15" s="176">
        <f t="shared" si="0"/>
        <v>8.0184066344717919E-2</v>
      </c>
      <c r="G15" s="202">
        <v>113583.62</v>
      </c>
      <c r="H15" s="176">
        <f t="shared" si="1"/>
        <v>4.0092034937227641E-2</v>
      </c>
      <c r="I15" s="39">
        <v>2</v>
      </c>
    </row>
    <row r="16" spans="1:11" ht="63" x14ac:dyDescent="0.25">
      <c r="A16" s="25">
        <v>9</v>
      </c>
      <c r="B16" s="81" t="s">
        <v>232</v>
      </c>
      <c r="C16" s="181">
        <v>161774.85999999999</v>
      </c>
      <c r="D16" s="201"/>
      <c r="E16" s="203">
        <v>650.22</v>
      </c>
      <c r="F16" s="176">
        <f t="shared" si="0"/>
        <v>4.0192895237245148E-3</v>
      </c>
      <c r="G16" s="203">
        <v>650.22</v>
      </c>
      <c r="H16" s="176">
        <f t="shared" si="1"/>
        <v>4.0192895237245148E-3</v>
      </c>
      <c r="J16" s="39">
        <v>5</v>
      </c>
    </row>
    <row r="17" spans="1:11" ht="15.75" x14ac:dyDescent="0.25">
      <c r="A17" s="25">
        <v>10</v>
      </c>
      <c r="B17" s="81" t="s">
        <v>38</v>
      </c>
      <c r="C17" s="181">
        <v>1098732.55</v>
      </c>
      <c r="D17" s="204"/>
      <c r="E17" s="202">
        <v>153164.22</v>
      </c>
      <c r="F17" s="176">
        <f t="shared" ref="F17:F21" si="2">E17/C17*100%</f>
        <v>0.13940082142829024</v>
      </c>
      <c r="G17" s="202">
        <v>29592.91</v>
      </c>
      <c r="H17" s="176">
        <f t="shared" si="1"/>
        <v>2.6933679174244905E-2</v>
      </c>
      <c r="K17" s="39">
        <v>3</v>
      </c>
    </row>
    <row r="18" spans="1:11" ht="15.75" x14ac:dyDescent="0.25">
      <c r="A18" s="25">
        <v>11</v>
      </c>
      <c r="B18" s="81" t="s">
        <v>153</v>
      </c>
      <c r="C18" s="426">
        <v>4970.08</v>
      </c>
      <c r="D18" s="201">
        <v>1167.5899999999999</v>
      </c>
      <c r="E18" s="202">
        <v>500</v>
      </c>
      <c r="F18" s="176">
        <f t="shared" si="2"/>
        <v>0.10060200238225542</v>
      </c>
      <c r="G18" s="202">
        <v>500</v>
      </c>
      <c r="H18" s="176">
        <f t="shared" si="1"/>
        <v>0.10060200238225542</v>
      </c>
      <c r="K18" s="39">
        <v>4</v>
      </c>
    </row>
    <row r="19" spans="1:11" ht="15.75" x14ac:dyDescent="0.25">
      <c r="A19" s="25">
        <v>12</v>
      </c>
      <c r="B19" s="81" t="s">
        <v>136</v>
      </c>
      <c r="C19" s="181">
        <v>2651.5</v>
      </c>
      <c r="D19" s="201"/>
      <c r="E19" s="202">
        <v>191.63</v>
      </c>
      <c r="F19" s="176">
        <f t="shared" si="2"/>
        <v>7.2272298698849713E-2</v>
      </c>
      <c r="G19" s="203">
        <v>0</v>
      </c>
      <c r="H19" s="176">
        <f t="shared" si="1"/>
        <v>0</v>
      </c>
      <c r="J19" s="39">
        <v>8</v>
      </c>
    </row>
    <row r="20" spans="1:11" ht="31.5" x14ac:dyDescent="0.25">
      <c r="A20" s="25">
        <v>13</v>
      </c>
      <c r="B20" s="81" t="s">
        <v>21</v>
      </c>
      <c r="C20" s="181">
        <v>0</v>
      </c>
      <c r="D20" s="201">
        <v>1012.02</v>
      </c>
      <c r="E20" s="202">
        <v>0</v>
      </c>
      <c r="F20" s="176">
        <v>0</v>
      </c>
      <c r="G20" s="203">
        <v>0</v>
      </c>
      <c r="H20" s="176">
        <v>0</v>
      </c>
    </row>
    <row r="21" spans="1:11" ht="15.75" x14ac:dyDescent="0.25">
      <c r="A21" s="25">
        <v>14</v>
      </c>
      <c r="B21" s="81" t="s">
        <v>97</v>
      </c>
      <c r="C21" s="426">
        <v>221299.3</v>
      </c>
      <c r="D21" s="201">
        <v>14454.57</v>
      </c>
      <c r="E21" s="202">
        <v>63960</v>
      </c>
      <c r="F21" s="176">
        <f t="shared" si="2"/>
        <v>0.28902034484519384</v>
      </c>
      <c r="G21" s="202">
        <v>47800</v>
      </c>
      <c r="H21" s="176">
        <f>G21/C21*100%</f>
        <v>0.21599706822389408</v>
      </c>
    </row>
    <row r="22" spans="1:11" ht="15.75" x14ac:dyDescent="0.25">
      <c r="A22" s="25">
        <v>15</v>
      </c>
      <c r="B22" s="81" t="s">
        <v>77</v>
      </c>
      <c r="C22" s="181">
        <v>15320.3</v>
      </c>
      <c r="D22" s="201">
        <f>531.58+713.21</f>
        <v>1244.79</v>
      </c>
      <c r="E22" s="202">
        <v>3174.4</v>
      </c>
      <c r="F22" s="176">
        <f t="shared" ref="F22:F32" si="3">E22/C22*100%</f>
        <v>0.20720220883403068</v>
      </c>
      <c r="G22" s="203">
        <v>0</v>
      </c>
      <c r="H22" s="483">
        <f t="shared" ref="H22:H32" si="4">G22/C22*100%</f>
        <v>0</v>
      </c>
      <c r="K22" s="39">
        <v>6</v>
      </c>
    </row>
    <row r="23" spans="1:11" ht="31.5" x14ac:dyDescent="0.25">
      <c r="A23" s="25">
        <v>16</v>
      </c>
      <c r="B23" s="81" t="s">
        <v>24</v>
      </c>
      <c r="C23" s="181">
        <v>2760515.45</v>
      </c>
      <c r="D23" s="201"/>
      <c r="E23" s="202">
        <v>562053.38</v>
      </c>
      <c r="F23" s="176">
        <f t="shared" si="3"/>
        <v>0.20360450436892139</v>
      </c>
      <c r="G23" s="202">
        <v>331210.36</v>
      </c>
      <c r="H23" s="176">
        <f t="shared" si="4"/>
        <v>0.11998134623734852</v>
      </c>
      <c r="K23" s="39">
        <v>7</v>
      </c>
    </row>
    <row r="24" spans="1:11" ht="31.5" x14ac:dyDescent="0.25">
      <c r="A24" s="25">
        <v>17</v>
      </c>
      <c r="B24" s="81" t="s">
        <v>123</v>
      </c>
      <c r="C24" s="181">
        <v>152825.34</v>
      </c>
      <c r="D24" s="201"/>
      <c r="E24" s="202">
        <v>63307.65</v>
      </c>
      <c r="F24" s="176">
        <f t="shared" si="3"/>
        <v>0.41424838315425966</v>
      </c>
      <c r="G24" s="202">
        <v>38364.44</v>
      </c>
      <c r="H24" s="176">
        <f t="shared" si="4"/>
        <v>0.25103454701949302</v>
      </c>
      <c r="J24" s="39">
        <v>10</v>
      </c>
    </row>
    <row r="25" spans="1:11" ht="15.75" x14ac:dyDescent="0.25">
      <c r="A25" s="25">
        <v>18</v>
      </c>
      <c r="B25" s="81" t="s">
        <v>25</v>
      </c>
      <c r="C25" s="181">
        <v>0</v>
      </c>
      <c r="D25" s="201"/>
      <c r="E25" s="202">
        <v>132</v>
      </c>
      <c r="F25" s="483">
        <v>1.5100000000000001E-2</v>
      </c>
      <c r="G25" s="202">
        <v>66</v>
      </c>
      <c r="H25" s="483">
        <v>7.4999999999999997E-3</v>
      </c>
    </row>
    <row r="26" spans="1:11" ht="31.5" x14ac:dyDescent="0.25">
      <c r="A26" s="25">
        <v>19</v>
      </c>
      <c r="B26" s="81" t="s">
        <v>27</v>
      </c>
      <c r="C26" s="181">
        <v>89296.46</v>
      </c>
      <c r="D26" s="201"/>
      <c r="E26" s="202">
        <v>19426.43</v>
      </c>
      <c r="F26" s="176">
        <f t="shared" si="3"/>
        <v>0.21754983344244552</v>
      </c>
      <c r="G26" s="202">
        <v>9713.2099999999991</v>
      </c>
      <c r="H26" s="176">
        <f t="shared" si="4"/>
        <v>0.10877486072796165</v>
      </c>
      <c r="I26" s="39">
        <v>3</v>
      </c>
    </row>
    <row r="27" spans="1:11" ht="15.75" x14ac:dyDescent="0.25">
      <c r="A27" s="25">
        <v>20</v>
      </c>
      <c r="B27" s="81" t="s">
        <v>28</v>
      </c>
      <c r="C27" s="181">
        <v>497362.96</v>
      </c>
      <c r="D27" s="201">
        <f>9526.31+19052.62</f>
        <v>28578.93</v>
      </c>
      <c r="E27" s="186">
        <v>71037.399999999994</v>
      </c>
      <c r="F27" s="176">
        <f t="shared" si="3"/>
        <v>0.142828086755797</v>
      </c>
      <c r="G27" s="186">
        <v>48359</v>
      </c>
      <c r="H27" s="176">
        <f t="shared" si="4"/>
        <v>9.7230803033663785E-2</v>
      </c>
      <c r="J27" s="39">
        <v>12</v>
      </c>
    </row>
    <row r="28" spans="1:11" ht="31.5" x14ac:dyDescent="0.25">
      <c r="A28" s="25">
        <v>21</v>
      </c>
      <c r="B28" s="81" t="s">
        <v>29</v>
      </c>
      <c r="C28" s="181">
        <v>15760270.369999999</v>
      </c>
      <c r="D28" s="201"/>
      <c r="E28" s="202">
        <v>3165610.34</v>
      </c>
      <c r="F28" s="176">
        <f>E28/C28*100%</f>
        <v>0.20086015440609475</v>
      </c>
      <c r="G28" s="202">
        <v>1649675.2</v>
      </c>
      <c r="H28" s="176">
        <f t="shared" si="4"/>
        <v>0.10467302662143353</v>
      </c>
      <c r="I28" s="39">
        <v>4</v>
      </c>
    </row>
    <row r="29" spans="1:11" ht="15.75" x14ac:dyDescent="0.25">
      <c r="A29" s="25">
        <v>22</v>
      </c>
      <c r="B29" s="81" t="s">
        <v>30</v>
      </c>
      <c r="C29" s="181">
        <v>66366.880000000005</v>
      </c>
      <c r="D29" s="201"/>
      <c r="E29" s="202">
        <v>12892</v>
      </c>
      <c r="F29" s="176">
        <f t="shared" si="3"/>
        <v>0.19425351922525211</v>
      </c>
      <c r="G29" s="202">
        <v>6446</v>
      </c>
      <c r="H29" s="176">
        <f t="shared" si="4"/>
        <v>9.7126759612626054E-2</v>
      </c>
      <c r="J29" s="39">
        <v>13</v>
      </c>
    </row>
    <row r="30" spans="1:11" ht="31.5" x14ac:dyDescent="0.25">
      <c r="A30" s="25">
        <v>23</v>
      </c>
      <c r="B30" s="81" t="s">
        <v>154</v>
      </c>
      <c r="C30" s="181">
        <v>97012.36</v>
      </c>
      <c r="D30" s="201"/>
      <c r="E30" s="202">
        <v>24113.5</v>
      </c>
      <c r="F30" s="176">
        <f t="shared" si="3"/>
        <v>0.24856111118212154</v>
      </c>
      <c r="G30" s="202">
        <v>26881.63</v>
      </c>
      <c r="H30" s="176">
        <f t="shared" si="4"/>
        <v>0.2770948980109339</v>
      </c>
      <c r="K30" s="39">
        <v>9</v>
      </c>
    </row>
    <row r="31" spans="1:11" ht="15.75" x14ac:dyDescent="0.25">
      <c r="A31" s="25">
        <v>24</v>
      </c>
      <c r="B31" s="81" t="s">
        <v>101</v>
      </c>
      <c r="C31" s="181">
        <v>13885.97</v>
      </c>
      <c r="D31" s="201"/>
      <c r="E31" s="202">
        <v>7664.67</v>
      </c>
      <c r="F31" s="176">
        <f t="shared" si="3"/>
        <v>0.55197224248648102</v>
      </c>
      <c r="G31" s="202">
        <v>4828.2</v>
      </c>
      <c r="H31" s="176">
        <f t="shared" si="4"/>
        <v>0.34770347336196178</v>
      </c>
    </row>
    <row r="32" spans="1:11" ht="31.5" x14ac:dyDescent="0.25">
      <c r="A32" s="25">
        <v>25</v>
      </c>
      <c r="B32" s="81" t="s">
        <v>155</v>
      </c>
      <c r="C32" s="181">
        <v>54364.46</v>
      </c>
      <c r="D32" s="201"/>
      <c r="E32" s="202">
        <v>14554</v>
      </c>
      <c r="F32" s="176">
        <f t="shared" si="3"/>
        <v>0.26771166309754574</v>
      </c>
      <c r="G32" s="202">
        <v>7277</v>
      </c>
      <c r="H32" s="176">
        <f t="shared" si="4"/>
        <v>0.13385583154877287</v>
      </c>
      <c r="K32" s="39">
        <v>11</v>
      </c>
    </row>
    <row r="33" spans="1:8" ht="15.75" x14ac:dyDescent="0.25">
      <c r="A33" s="606" t="s">
        <v>458</v>
      </c>
      <c r="B33" s="607"/>
      <c r="C33" s="427">
        <f>SUM(C8:C32)</f>
        <v>38593316.840000004</v>
      </c>
      <c r="D33" s="205"/>
      <c r="E33" s="205">
        <f>SUM(E8:E32)</f>
        <v>6883353.1400000006</v>
      </c>
      <c r="F33" s="205"/>
      <c r="G33" s="205">
        <f>SUM(G8:G32)</f>
        <v>3446125.4799999995</v>
      </c>
      <c r="H33" s="205"/>
    </row>
    <row r="34" spans="1:8" ht="15.75" x14ac:dyDescent="0.25">
      <c r="A34" s="39" t="s">
        <v>231</v>
      </c>
      <c r="B34" s="561" t="s">
        <v>572</v>
      </c>
      <c r="C34" s="561"/>
      <c r="D34" s="561"/>
      <c r="E34" s="561"/>
      <c r="F34" s="561"/>
      <c r="G34" s="561"/>
      <c r="H34" s="122"/>
    </row>
    <row r="35" spans="1:8" ht="81" customHeight="1" x14ac:dyDescent="0.25">
      <c r="B35" s="561"/>
      <c r="C35" s="561"/>
      <c r="D35" s="561"/>
      <c r="E35" s="561"/>
      <c r="F35" s="561"/>
      <c r="G35" s="561"/>
      <c r="H35" s="177"/>
    </row>
    <row r="36" spans="1:8" ht="30" customHeight="1" x14ac:dyDescent="0.25">
      <c r="A36" s="112"/>
      <c r="B36" s="177"/>
    </row>
  </sheetData>
  <mergeCells count="4">
    <mergeCell ref="G1:H1"/>
    <mergeCell ref="B5:H6"/>
    <mergeCell ref="B34:G35"/>
    <mergeCell ref="A33:B33"/>
  </mergeCells>
  <pageMargins left="0.70866141732283472" right="0.70866141732283472" top="0.74803149606299213" bottom="0.74803149606299213" header="0.31496062992125984" footer="0.31496062992125984"/>
  <pageSetup paperSize="9" scale="64" fitToHeight="0" orientation="portrait" r:id="rId1"/>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15">
    <tabColor rgb="FF00B0F0"/>
    <pageSetUpPr fitToPage="1"/>
  </sheetPr>
  <dimension ref="A1:G66"/>
  <sheetViews>
    <sheetView zoomScale="70" zoomScaleNormal="70" zoomScaleSheetLayoutView="80" workbookViewId="0">
      <pane ySplit="5" topLeftCell="A6" activePane="bottomLeft" state="frozen"/>
      <selection activeCell="C72" sqref="C72:J72"/>
      <selection pane="bottomLeft" activeCell="D2" sqref="D2:E2"/>
    </sheetView>
  </sheetViews>
  <sheetFormatPr defaultColWidth="9.140625" defaultRowHeight="15" x14ac:dyDescent="0.25"/>
  <cols>
    <col min="1" max="1" width="5.5703125" style="54" customWidth="1"/>
    <col min="2" max="2" width="64.140625" style="54" customWidth="1"/>
    <col min="3" max="3" width="19" style="54" customWidth="1"/>
    <col min="4" max="4" width="15.7109375" style="54" customWidth="1"/>
    <col min="5" max="5" width="18.85546875" style="54" customWidth="1"/>
    <col min="6" max="16384" width="9.140625" style="54"/>
  </cols>
  <sheetData>
    <row r="1" spans="1:5" ht="15.75" x14ac:dyDescent="0.25">
      <c r="A1" s="8"/>
      <c r="B1" s="8"/>
      <c r="C1" s="9"/>
      <c r="D1" s="610" t="s">
        <v>270</v>
      </c>
      <c r="E1" s="610"/>
    </row>
    <row r="2" spans="1:5" ht="15.75" x14ac:dyDescent="0.25">
      <c r="A2" s="8"/>
      <c r="B2" s="8"/>
      <c r="C2" s="9"/>
      <c r="D2" s="610" t="s">
        <v>603</v>
      </c>
      <c r="E2" s="610"/>
    </row>
    <row r="3" spans="1:5" ht="15.75" x14ac:dyDescent="0.25">
      <c r="A3" s="8"/>
      <c r="B3" s="8"/>
      <c r="C3" s="9"/>
      <c r="D3" s="9"/>
      <c r="E3" s="9"/>
    </row>
    <row r="4" spans="1:5" ht="45.75" customHeight="1" x14ac:dyDescent="0.25">
      <c r="A4" s="611" t="s">
        <v>275</v>
      </c>
      <c r="B4" s="611"/>
      <c r="C4" s="611"/>
      <c r="D4" s="611"/>
      <c r="E4" s="611"/>
    </row>
    <row r="5" spans="1:5" ht="120.75" customHeight="1" x14ac:dyDescent="0.25">
      <c r="A5" s="493" t="s">
        <v>0</v>
      </c>
      <c r="B5" s="248" t="s">
        <v>1</v>
      </c>
      <c r="C5" s="247" t="s">
        <v>297</v>
      </c>
      <c r="D5" s="247" t="s">
        <v>2</v>
      </c>
      <c r="E5" s="249" t="s">
        <v>201</v>
      </c>
    </row>
    <row r="6" spans="1:5" ht="33" customHeight="1" x14ac:dyDescent="0.25">
      <c r="A6" s="20">
        <v>1</v>
      </c>
      <c r="B6" s="130" t="s">
        <v>168</v>
      </c>
      <c r="C6" s="131">
        <v>3385</v>
      </c>
      <c r="D6" s="383">
        <v>0</v>
      </c>
      <c r="E6" s="383">
        <v>0</v>
      </c>
    </row>
    <row r="7" spans="1:5" ht="15.75" x14ac:dyDescent="0.25">
      <c r="A7" s="20">
        <v>2</v>
      </c>
      <c r="B7" s="130" t="s">
        <v>167</v>
      </c>
      <c r="C7" s="131">
        <v>7828</v>
      </c>
      <c r="D7" s="383" t="s">
        <v>236</v>
      </c>
      <c r="E7" s="383">
        <v>102791</v>
      </c>
    </row>
    <row r="8" spans="1:5" ht="15.75" x14ac:dyDescent="0.25">
      <c r="A8" s="20">
        <v>3</v>
      </c>
      <c r="B8" s="130" t="s">
        <v>4</v>
      </c>
      <c r="C8" s="131">
        <v>4000</v>
      </c>
      <c r="D8" s="383">
        <v>0</v>
      </c>
      <c r="E8" s="383">
        <v>0</v>
      </c>
    </row>
    <row r="9" spans="1:5" ht="15.75" x14ac:dyDescent="0.25">
      <c r="A9" s="20">
        <v>4</v>
      </c>
      <c r="B9" s="130" t="s">
        <v>5</v>
      </c>
      <c r="C9" s="131">
        <v>5691</v>
      </c>
      <c r="D9" s="355">
        <v>0</v>
      </c>
      <c r="E9" s="355">
        <v>0</v>
      </c>
    </row>
    <row r="10" spans="1:5" ht="15.75" x14ac:dyDescent="0.25">
      <c r="A10" s="20">
        <v>5</v>
      </c>
      <c r="B10" s="130" t="s">
        <v>6</v>
      </c>
      <c r="C10" s="131">
        <v>3180</v>
      </c>
      <c r="D10" s="355">
        <v>0</v>
      </c>
      <c r="E10" s="355">
        <v>0</v>
      </c>
    </row>
    <row r="11" spans="1:5" ht="15.75" x14ac:dyDescent="0.25">
      <c r="A11" s="20">
        <v>6</v>
      </c>
      <c r="B11" s="130" t="s">
        <v>7</v>
      </c>
      <c r="C11" s="131">
        <v>5123</v>
      </c>
      <c r="D11" s="428">
        <v>0</v>
      </c>
      <c r="E11" s="355">
        <v>0</v>
      </c>
    </row>
    <row r="12" spans="1:5" ht="15.75" x14ac:dyDescent="0.25">
      <c r="A12" s="20">
        <v>7</v>
      </c>
      <c r="B12" s="130" t="s">
        <v>8</v>
      </c>
      <c r="C12" s="132">
        <v>386</v>
      </c>
      <c r="D12" s="355">
        <v>0</v>
      </c>
      <c r="E12" s="355">
        <v>0</v>
      </c>
    </row>
    <row r="13" spans="1:5" ht="15.75" x14ac:dyDescent="0.25">
      <c r="A13" s="20">
        <v>8</v>
      </c>
      <c r="B13" s="130" t="s">
        <v>9</v>
      </c>
      <c r="C13" s="131">
        <v>10600</v>
      </c>
      <c r="D13" s="355" t="s">
        <v>196</v>
      </c>
      <c r="E13" s="355">
        <v>2850</v>
      </c>
    </row>
    <row r="14" spans="1:5" ht="15.75" x14ac:dyDescent="0.25">
      <c r="A14" s="20">
        <v>9</v>
      </c>
      <c r="B14" s="130" t="s">
        <v>105</v>
      </c>
      <c r="C14" s="615" t="s">
        <v>130</v>
      </c>
      <c r="D14" s="616"/>
      <c r="E14" s="617"/>
    </row>
    <row r="15" spans="1:5" ht="15.75" x14ac:dyDescent="0.25">
      <c r="A15" s="20">
        <v>10</v>
      </c>
      <c r="B15" s="130" t="s">
        <v>106</v>
      </c>
      <c r="C15" s="131" t="s">
        <v>143</v>
      </c>
      <c r="D15" s="355">
        <v>0</v>
      </c>
      <c r="E15" s="355">
        <v>0</v>
      </c>
    </row>
    <row r="16" spans="1:5" ht="15.75" x14ac:dyDescent="0.25">
      <c r="A16" s="20">
        <v>11</v>
      </c>
      <c r="B16" s="130" t="s">
        <v>90</v>
      </c>
      <c r="C16" s="131">
        <v>3087</v>
      </c>
      <c r="D16" s="355">
        <v>0</v>
      </c>
      <c r="E16" s="355">
        <v>0</v>
      </c>
    </row>
    <row r="17" spans="1:5" ht="15.75" x14ac:dyDescent="0.25">
      <c r="A17" s="20">
        <v>12</v>
      </c>
      <c r="B17" s="130" t="s">
        <v>10</v>
      </c>
      <c r="C17" s="131">
        <v>15326</v>
      </c>
      <c r="D17" s="355" t="s">
        <v>237</v>
      </c>
      <c r="E17" s="355">
        <v>166283</v>
      </c>
    </row>
    <row r="18" spans="1:5" ht="15.75" x14ac:dyDescent="0.25">
      <c r="A18" s="20">
        <v>13</v>
      </c>
      <c r="B18" s="130" t="s">
        <v>11</v>
      </c>
      <c r="C18" s="615" t="s">
        <v>130</v>
      </c>
      <c r="D18" s="616"/>
      <c r="E18" s="617"/>
    </row>
    <row r="19" spans="1:5" ht="15.75" x14ac:dyDescent="0.25">
      <c r="A19" s="20">
        <v>14</v>
      </c>
      <c r="B19" s="130" t="s">
        <v>12</v>
      </c>
      <c r="C19" s="133">
        <v>4000</v>
      </c>
      <c r="D19" s="355" t="s">
        <v>197</v>
      </c>
      <c r="E19" s="355">
        <v>1300</v>
      </c>
    </row>
    <row r="20" spans="1:5" ht="15.75" x14ac:dyDescent="0.25">
      <c r="A20" s="20">
        <v>15</v>
      </c>
      <c r="B20" s="130" t="s">
        <v>107</v>
      </c>
      <c r="C20" s="134">
        <v>1150</v>
      </c>
      <c r="D20" s="429">
        <v>0</v>
      </c>
      <c r="E20" s="393">
        <v>0</v>
      </c>
    </row>
    <row r="21" spans="1:5" ht="15.75" customHeight="1" x14ac:dyDescent="0.25">
      <c r="A21" s="20">
        <v>16</v>
      </c>
      <c r="B21" s="130" t="s">
        <v>32</v>
      </c>
      <c r="C21" s="133">
        <v>4555</v>
      </c>
      <c r="D21" s="355">
        <v>1</v>
      </c>
      <c r="E21" s="355">
        <v>120</v>
      </c>
    </row>
    <row r="22" spans="1:5" ht="15.75" x14ac:dyDescent="0.25">
      <c r="A22" s="20">
        <v>17</v>
      </c>
      <c r="B22" s="130" t="s">
        <v>13</v>
      </c>
      <c r="C22" s="133">
        <v>2000</v>
      </c>
      <c r="D22" s="355">
        <v>0</v>
      </c>
      <c r="E22" s="355">
        <v>0</v>
      </c>
    </row>
    <row r="23" spans="1:5" ht="15.75" x14ac:dyDescent="0.25">
      <c r="A23" s="20">
        <v>18</v>
      </c>
      <c r="B23" s="130" t="s">
        <v>108</v>
      </c>
      <c r="C23" s="131">
        <v>10</v>
      </c>
      <c r="D23" s="355" t="s">
        <v>238</v>
      </c>
      <c r="E23" s="355">
        <v>840</v>
      </c>
    </row>
    <row r="24" spans="1:5" ht="15.75" x14ac:dyDescent="0.25">
      <c r="A24" s="20">
        <v>19</v>
      </c>
      <c r="B24" s="130" t="s">
        <v>73</v>
      </c>
      <c r="C24" s="133">
        <v>4370</v>
      </c>
      <c r="D24" s="355">
        <v>0</v>
      </c>
      <c r="E24" s="355">
        <v>0</v>
      </c>
    </row>
    <row r="25" spans="1:5" ht="15.75" x14ac:dyDescent="0.25">
      <c r="A25" s="20">
        <v>20</v>
      </c>
      <c r="B25" s="130" t="s">
        <v>14</v>
      </c>
      <c r="C25" s="131">
        <v>4500</v>
      </c>
      <c r="D25" s="355">
        <v>0</v>
      </c>
      <c r="E25" s="355">
        <v>0</v>
      </c>
    </row>
    <row r="26" spans="1:5" ht="15.75" x14ac:dyDescent="0.25">
      <c r="A26" s="20">
        <v>21</v>
      </c>
      <c r="B26" s="130" t="s">
        <v>15</v>
      </c>
      <c r="C26" s="131">
        <v>8700</v>
      </c>
      <c r="D26" s="355">
        <v>0</v>
      </c>
      <c r="E26" s="355">
        <v>0</v>
      </c>
    </row>
    <row r="27" spans="1:5" ht="15.75" x14ac:dyDescent="0.25">
      <c r="A27" s="20">
        <v>22</v>
      </c>
      <c r="B27" s="130" t="s">
        <v>109</v>
      </c>
      <c r="C27" s="612" t="s">
        <v>130</v>
      </c>
      <c r="D27" s="613"/>
      <c r="E27" s="614"/>
    </row>
    <row r="28" spans="1:5" ht="15.75" x14ac:dyDescent="0.25">
      <c r="A28" s="20">
        <v>23</v>
      </c>
      <c r="B28" s="130" t="s">
        <v>74</v>
      </c>
      <c r="C28" s="131">
        <v>5500</v>
      </c>
      <c r="D28" s="355">
        <v>0</v>
      </c>
      <c r="E28" s="355">
        <v>0</v>
      </c>
    </row>
    <row r="29" spans="1:5" ht="15.75" x14ac:dyDescent="0.25">
      <c r="A29" s="20">
        <v>24</v>
      </c>
      <c r="B29" s="130" t="s">
        <v>16</v>
      </c>
      <c r="C29" s="133">
        <v>4959</v>
      </c>
      <c r="D29" s="355">
        <v>4</v>
      </c>
      <c r="E29" s="355">
        <v>9200</v>
      </c>
    </row>
    <row r="30" spans="1:5" ht="15.75" x14ac:dyDescent="0.25">
      <c r="A30" s="20">
        <v>25</v>
      </c>
      <c r="B30" s="130" t="s">
        <v>75</v>
      </c>
      <c r="C30" s="131">
        <v>121</v>
      </c>
      <c r="D30" s="383">
        <v>0</v>
      </c>
      <c r="E30" s="383">
        <v>0</v>
      </c>
    </row>
    <row r="31" spans="1:5" ht="15.75" x14ac:dyDescent="0.25">
      <c r="A31" s="20">
        <v>26</v>
      </c>
      <c r="B31" s="130" t="s">
        <v>17</v>
      </c>
      <c r="C31" s="131">
        <v>2684</v>
      </c>
      <c r="D31" s="383" t="s">
        <v>198</v>
      </c>
      <c r="E31" s="383">
        <v>1050</v>
      </c>
    </row>
    <row r="32" spans="1:5" ht="15.75" x14ac:dyDescent="0.25">
      <c r="A32" s="20">
        <v>27</v>
      </c>
      <c r="B32" s="130" t="s">
        <v>18</v>
      </c>
      <c r="C32" s="131" t="s">
        <v>143</v>
      </c>
      <c r="D32" s="383">
        <v>0</v>
      </c>
      <c r="E32" s="383">
        <v>0</v>
      </c>
    </row>
    <row r="33" spans="1:5" ht="15.75" x14ac:dyDescent="0.25">
      <c r="A33" s="20">
        <v>28</v>
      </c>
      <c r="B33" s="130" t="s">
        <v>76</v>
      </c>
      <c r="C33" s="131">
        <v>4221</v>
      </c>
      <c r="D33" s="383">
        <v>0</v>
      </c>
      <c r="E33" s="383">
        <v>0</v>
      </c>
    </row>
    <row r="34" spans="1:5" ht="15.75" x14ac:dyDescent="0.25">
      <c r="A34" s="20">
        <v>29</v>
      </c>
      <c r="B34" s="130" t="s">
        <v>19</v>
      </c>
      <c r="C34" s="131">
        <v>100</v>
      </c>
      <c r="D34" s="383">
        <v>0</v>
      </c>
      <c r="E34" s="383">
        <v>0</v>
      </c>
    </row>
    <row r="35" spans="1:5" ht="15.75" x14ac:dyDescent="0.25">
      <c r="A35" s="20">
        <v>30</v>
      </c>
      <c r="B35" s="130" t="s">
        <v>20</v>
      </c>
      <c r="C35" s="131">
        <v>4700</v>
      </c>
      <c r="D35" s="383" t="s">
        <v>198</v>
      </c>
      <c r="E35" s="383">
        <v>4400</v>
      </c>
    </row>
    <row r="36" spans="1:5" ht="15.75" x14ac:dyDescent="0.25">
      <c r="A36" s="20">
        <v>31</v>
      </c>
      <c r="B36" s="130" t="s">
        <v>21</v>
      </c>
      <c r="C36" s="131">
        <v>5010</v>
      </c>
      <c r="D36" s="383">
        <v>0</v>
      </c>
      <c r="E36" s="383">
        <v>0</v>
      </c>
    </row>
    <row r="37" spans="1:5" ht="15.75" x14ac:dyDescent="0.25">
      <c r="A37" s="20">
        <v>32</v>
      </c>
      <c r="B37" s="130" t="s">
        <v>97</v>
      </c>
      <c r="C37" s="131" t="s">
        <v>143</v>
      </c>
      <c r="D37" s="383">
        <v>0</v>
      </c>
      <c r="E37" s="383">
        <v>0</v>
      </c>
    </row>
    <row r="38" spans="1:5" ht="15.75" x14ac:dyDescent="0.25">
      <c r="A38" s="20">
        <v>33</v>
      </c>
      <c r="B38" s="130" t="s">
        <v>22</v>
      </c>
      <c r="C38" s="131">
        <v>3122</v>
      </c>
      <c r="D38" s="383">
        <v>0</v>
      </c>
      <c r="E38" s="383">
        <v>0</v>
      </c>
    </row>
    <row r="39" spans="1:5" ht="15.75" x14ac:dyDescent="0.25">
      <c r="A39" s="20">
        <v>34</v>
      </c>
      <c r="B39" s="130" t="s">
        <v>23</v>
      </c>
      <c r="C39" s="131">
        <v>4350</v>
      </c>
      <c r="D39" s="383">
        <v>0</v>
      </c>
      <c r="E39" s="383">
        <v>0</v>
      </c>
    </row>
    <row r="40" spans="1:5" ht="15.75" x14ac:dyDescent="0.25">
      <c r="A40" s="20">
        <v>35</v>
      </c>
      <c r="B40" s="130" t="s">
        <v>77</v>
      </c>
      <c r="C40" s="134">
        <v>6130</v>
      </c>
      <c r="D40" s="429">
        <v>0</v>
      </c>
      <c r="E40" s="393">
        <v>0</v>
      </c>
    </row>
    <row r="41" spans="1:5" ht="15.75" customHeight="1" x14ac:dyDescent="0.25">
      <c r="A41" s="20">
        <v>36</v>
      </c>
      <c r="B41" s="130" t="s">
        <v>110</v>
      </c>
      <c r="C41" s="612" t="s">
        <v>130</v>
      </c>
      <c r="D41" s="613"/>
      <c r="E41" s="614"/>
    </row>
    <row r="42" spans="1:5" ht="15.75" x14ac:dyDescent="0.25">
      <c r="A42" s="20">
        <v>37</v>
      </c>
      <c r="B42" s="130" t="s">
        <v>24</v>
      </c>
      <c r="C42" s="131">
        <v>7800</v>
      </c>
      <c r="D42" s="383">
        <v>0</v>
      </c>
      <c r="E42" s="383">
        <v>0</v>
      </c>
    </row>
    <row r="43" spans="1:5" ht="15.75" x14ac:dyDescent="0.25">
      <c r="A43" s="20">
        <v>38</v>
      </c>
      <c r="B43" s="130" t="s">
        <v>98</v>
      </c>
      <c r="C43" s="131">
        <v>5250</v>
      </c>
      <c r="D43" s="383" t="s">
        <v>198</v>
      </c>
      <c r="E43" s="383">
        <v>840</v>
      </c>
    </row>
    <row r="44" spans="1:5" ht="15.75" x14ac:dyDescent="0.25">
      <c r="A44" s="20">
        <v>39</v>
      </c>
      <c r="B44" s="130" t="s">
        <v>25</v>
      </c>
      <c r="C44" s="131">
        <v>4443</v>
      </c>
      <c r="D44" s="383">
        <v>0</v>
      </c>
      <c r="E44" s="383">
        <v>0</v>
      </c>
    </row>
    <row r="45" spans="1:5" ht="15.75" x14ac:dyDescent="0.25">
      <c r="A45" s="20">
        <v>40</v>
      </c>
      <c r="B45" s="130" t="s">
        <v>26</v>
      </c>
      <c r="C45" s="131">
        <v>4125</v>
      </c>
      <c r="D45" s="383">
        <v>0</v>
      </c>
      <c r="E45" s="383">
        <v>0</v>
      </c>
    </row>
    <row r="46" spans="1:5" ht="15.75" customHeight="1" x14ac:dyDescent="0.25">
      <c r="A46" s="20">
        <v>41</v>
      </c>
      <c r="B46" s="130" t="s">
        <v>111</v>
      </c>
      <c r="C46" s="134" t="s">
        <v>143</v>
      </c>
      <c r="D46" s="429">
        <v>0</v>
      </c>
      <c r="E46" s="393">
        <v>0</v>
      </c>
    </row>
    <row r="47" spans="1:5" ht="15.75" x14ac:dyDescent="0.25">
      <c r="A47" s="20">
        <v>42</v>
      </c>
      <c r="B47" s="130" t="s">
        <v>27</v>
      </c>
      <c r="C47" s="135">
        <v>7825</v>
      </c>
      <c r="D47" s="352">
        <v>0</v>
      </c>
      <c r="E47" s="383">
        <v>0</v>
      </c>
    </row>
    <row r="48" spans="1:5" ht="15.75" x14ac:dyDescent="0.25">
      <c r="A48" s="20">
        <v>43</v>
      </c>
      <c r="B48" s="130" t="s">
        <v>28</v>
      </c>
      <c r="C48" s="135">
        <v>6000</v>
      </c>
      <c r="D48" s="352">
        <v>0</v>
      </c>
      <c r="E48" s="383">
        <v>0</v>
      </c>
    </row>
    <row r="49" spans="1:7" ht="15.75" x14ac:dyDescent="0.25">
      <c r="A49" s="20">
        <v>44</v>
      </c>
      <c r="B49" s="130" t="s">
        <v>29</v>
      </c>
      <c r="C49" s="136">
        <v>10651</v>
      </c>
      <c r="D49" s="352" t="s">
        <v>239</v>
      </c>
      <c r="E49" s="383">
        <v>654550</v>
      </c>
    </row>
    <row r="50" spans="1:7" ht="15.75" x14ac:dyDescent="0.25">
      <c r="A50" s="20">
        <v>45</v>
      </c>
      <c r="B50" s="130" t="s">
        <v>30</v>
      </c>
      <c r="C50" s="136">
        <v>5421</v>
      </c>
      <c r="D50" s="352" t="s">
        <v>240</v>
      </c>
      <c r="E50" s="383">
        <v>1200</v>
      </c>
    </row>
    <row r="51" spans="1:7" ht="15.75" x14ac:dyDescent="0.25">
      <c r="A51" s="20">
        <v>46</v>
      </c>
      <c r="B51" s="130" t="s">
        <v>78</v>
      </c>
      <c r="C51" s="136">
        <v>755</v>
      </c>
      <c r="D51" s="352" t="s">
        <v>241</v>
      </c>
      <c r="E51" s="383">
        <v>3830</v>
      </c>
    </row>
    <row r="52" spans="1:7" ht="15.75" x14ac:dyDescent="0.25">
      <c r="A52" s="20">
        <v>47</v>
      </c>
      <c r="B52" s="130" t="s">
        <v>79</v>
      </c>
      <c r="C52" s="136">
        <v>5400</v>
      </c>
      <c r="D52" s="352">
        <v>0</v>
      </c>
      <c r="E52" s="383">
        <v>0</v>
      </c>
    </row>
    <row r="53" spans="1:7" ht="15.75" x14ac:dyDescent="0.25">
      <c r="A53" s="20">
        <v>48</v>
      </c>
      <c r="B53" s="130" t="s">
        <v>80</v>
      </c>
      <c r="C53" s="136" t="s">
        <v>143</v>
      </c>
      <c r="D53" s="352">
        <v>0</v>
      </c>
      <c r="E53" s="383">
        <v>0</v>
      </c>
    </row>
    <row r="54" spans="1:7" ht="15.75" x14ac:dyDescent="0.25">
      <c r="A54" s="20">
        <v>49</v>
      </c>
      <c r="B54" s="130" t="s">
        <v>100</v>
      </c>
      <c r="C54" s="136">
        <v>155</v>
      </c>
      <c r="D54" s="352">
        <v>0</v>
      </c>
      <c r="E54" s="383">
        <v>0</v>
      </c>
    </row>
    <row r="55" spans="1:7" ht="15.75" x14ac:dyDescent="0.25">
      <c r="A55" s="20">
        <v>50</v>
      </c>
      <c r="B55" s="130" t="s">
        <v>101</v>
      </c>
      <c r="C55" s="136">
        <v>1449</v>
      </c>
      <c r="D55" s="352" t="s">
        <v>262</v>
      </c>
      <c r="E55" s="383">
        <v>41600</v>
      </c>
    </row>
    <row r="56" spans="1:7" ht="15.75" x14ac:dyDescent="0.25">
      <c r="A56" s="20">
        <v>51</v>
      </c>
      <c r="B56" s="130" t="s">
        <v>102</v>
      </c>
      <c r="C56" s="136">
        <v>2153</v>
      </c>
      <c r="D56" s="352">
        <v>0</v>
      </c>
      <c r="E56" s="383">
        <v>0</v>
      </c>
    </row>
    <row r="57" spans="1:7" ht="15.75" x14ac:dyDescent="0.25">
      <c r="A57" s="20">
        <v>52</v>
      </c>
      <c r="B57" s="130" t="s">
        <v>103</v>
      </c>
      <c r="C57" s="136">
        <v>1864</v>
      </c>
      <c r="D57" s="352" t="s">
        <v>242</v>
      </c>
      <c r="E57" s="383">
        <v>42491.5</v>
      </c>
    </row>
    <row r="58" spans="1:7" ht="15.75" x14ac:dyDescent="0.25">
      <c r="A58" s="20">
        <v>53</v>
      </c>
      <c r="B58" s="130" t="s">
        <v>112</v>
      </c>
      <c r="C58" s="136">
        <v>1040</v>
      </c>
      <c r="D58" s="430">
        <v>0</v>
      </c>
      <c r="E58" s="383">
        <v>0</v>
      </c>
    </row>
    <row r="59" spans="1:7" ht="15.75" x14ac:dyDescent="0.25">
      <c r="A59" s="20">
        <v>54</v>
      </c>
      <c r="B59" s="130" t="s">
        <v>113</v>
      </c>
      <c r="C59" s="206">
        <v>1</v>
      </c>
      <c r="D59" s="430">
        <v>0</v>
      </c>
      <c r="E59" s="383">
        <v>0</v>
      </c>
    </row>
    <row r="60" spans="1:7" ht="15.75" x14ac:dyDescent="0.25">
      <c r="A60" s="20">
        <v>55</v>
      </c>
      <c r="B60" s="137" t="s">
        <v>141</v>
      </c>
      <c r="C60" s="136">
        <v>1200</v>
      </c>
      <c r="D60" s="393">
        <v>0</v>
      </c>
      <c r="E60" s="393">
        <v>0</v>
      </c>
      <c r="F60" s="21"/>
      <c r="G60" s="63"/>
    </row>
    <row r="61" spans="1:7" ht="15.75" x14ac:dyDescent="0.25">
      <c r="A61" s="20">
        <v>56</v>
      </c>
      <c r="B61" s="207" t="s">
        <v>199</v>
      </c>
      <c r="C61" s="618" t="s">
        <v>130</v>
      </c>
      <c r="D61" s="619"/>
      <c r="E61" s="620"/>
    </row>
    <row r="62" spans="1:7" ht="15.75" x14ac:dyDescent="0.25">
      <c r="A62" s="20">
        <v>57</v>
      </c>
      <c r="B62" s="207" t="s">
        <v>200</v>
      </c>
      <c r="C62" s="208">
        <v>1400</v>
      </c>
      <c r="D62" s="431">
        <v>0</v>
      </c>
      <c r="E62" s="431">
        <v>0</v>
      </c>
    </row>
    <row r="63" spans="1:7" ht="15.75" x14ac:dyDescent="0.25">
      <c r="A63" s="11"/>
      <c r="B63" s="218"/>
      <c r="C63" s="219"/>
      <c r="D63" s="220"/>
      <c r="E63" s="221"/>
    </row>
    <row r="64" spans="1:7" ht="36.75" customHeight="1" x14ac:dyDescent="0.25">
      <c r="A64" s="11"/>
      <c r="B64" s="621" t="s">
        <v>271</v>
      </c>
      <c r="C64" s="621"/>
      <c r="D64" s="621"/>
      <c r="E64" s="621"/>
    </row>
    <row r="65" spans="1:5" ht="15.75" x14ac:dyDescent="0.25">
      <c r="A65" s="3"/>
      <c r="B65" s="609"/>
      <c r="C65" s="609"/>
      <c r="D65" s="609"/>
      <c r="E65" s="609"/>
    </row>
    <row r="66" spans="1:5" ht="15.75" customHeight="1" x14ac:dyDescent="0.25">
      <c r="A66" s="37"/>
      <c r="B66" s="608"/>
      <c r="C66" s="608"/>
      <c r="D66" s="608"/>
      <c r="E66" s="608"/>
    </row>
  </sheetData>
  <mergeCells count="11">
    <mergeCell ref="B66:E66"/>
    <mergeCell ref="B65:E65"/>
    <mergeCell ref="D1:E1"/>
    <mergeCell ref="D2:E2"/>
    <mergeCell ref="A4:E4"/>
    <mergeCell ref="C27:E27"/>
    <mergeCell ref="C41:E41"/>
    <mergeCell ref="C14:E14"/>
    <mergeCell ref="C18:E18"/>
    <mergeCell ref="C61:E61"/>
    <mergeCell ref="B64:E64"/>
  </mergeCells>
  <pageMargins left="0.7" right="0.7" top="0.75" bottom="0.75" header="0.3" footer="0.3"/>
  <pageSetup paperSize="9" scale="70"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21"/>
  <sheetViews>
    <sheetView zoomScale="90" zoomScaleNormal="90" workbookViewId="0">
      <selection activeCell="C2" sqref="C2:E2"/>
    </sheetView>
  </sheetViews>
  <sheetFormatPr defaultRowHeight="15" x14ac:dyDescent="0.25"/>
  <cols>
    <col min="1" max="1" width="4.7109375" customWidth="1"/>
    <col min="2" max="2" width="60.7109375" customWidth="1"/>
    <col min="3" max="3" width="17.42578125" customWidth="1"/>
    <col min="4" max="4" width="15" customWidth="1"/>
    <col min="5" max="5" width="17.140625" customWidth="1"/>
  </cols>
  <sheetData>
    <row r="1" spans="1:5" ht="28.5" customHeight="1" x14ac:dyDescent="0.25">
      <c r="A1" s="8"/>
      <c r="B1" s="8"/>
      <c r="C1" s="610" t="s">
        <v>272</v>
      </c>
      <c r="D1" s="610"/>
      <c r="E1" s="610"/>
    </row>
    <row r="2" spans="1:5" ht="15.75" customHeight="1" x14ac:dyDescent="0.25">
      <c r="A2" s="8"/>
      <c r="B2" s="8"/>
      <c r="C2" s="610" t="s">
        <v>598</v>
      </c>
      <c r="D2" s="610"/>
      <c r="E2" s="610"/>
    </row>
    <row r="3" spans="1:5" ht="15.75" x14ac:dyDescent="0.25">
      <c r="A3" s="8"/>
      <c r="B3" s="8"/>
      <c r="C3" s="9"/>
      <c r="D3" s="9"/>
      <c r="E3" s="9"/>
    </row>
    <row r="4" spans="1:5" ht="15.75" x14ac:dyDescent="0.25">
      <c r="A4" s="611" t="s">
        <v>195</v>
      </c>
      <c r="B4" s="611"/>
      <c r="C4" s="611"/>
      <c r="D4" s="611"/>
      <c r="E4" s="611"/>
    </row>
    <row r="5" spans="1:5" ht="103.5" customHeight="1" x14ac:dyDescent="0.25">
      <c r="A5" s="493" t="s">
        <v>0</v>
      </c>
      <c r="B5" s="248" t="s">
        <v>1</v>
      </c>
      <c r="C5" s="509" t="s">
        <v>297</v>
      </c>
      <c r="D5" s="261" t="s">
        <v>2</v>
      </c>
      <c r="E5" s="262" t="s">
        <v>201</v>
      </c>
    </row>
    <row r="6" spans="1:5" ht="23.25" customHeight="1" x14ac:dyDescent="0.25">
      <c r="A6" s="259">
        <v>1</v>
      </c>
      <c r="B6" s="130" t="s">
        <v>167</v>
      </c>
      <c r="C6" s="350">
        <v>7828</v>
      </c>
      <c r="D6" s="383" t="s">
        <v>236</v>
      </c>
      <c r="E6" s="383">
        <v>102791</v>
      </c>
    </row>
    <row r="7" spans="1:5" ht="24" customHeight="1" x14ac:dyDescent="0.25">
      <c r="A7" s="259">
        <v>2</v>
      </c>
      <c r="B7" s="130" t="s">
        <v>9</v>
      </c>
      <c r="C7" s="350">
        <v>10600</v>
      </c>
      <c r="D7" s="355" t="s">
        <v>196</v>
      </c>
      <c r="E7" s="355">
        <v>2850</v>
      </c>
    </row>
    <row r="8" spans="1:5" ht="28.5" customHeight="1" x14ac:dyDescent="0.25">
      <c r="A8" s="259">
        <v>3</v>
      </c>
      <c r="B8" s="130" t="s">
        <v>10</v>
      </c>
      <c r="C8" s="350">
        <v>15326</v>
      </c>
      <c r="D8" s="355" t="s">
        <v>237</v>
      </c>
      <c r="E8" s="355">
        <v>166283</v>
      </c>
    </row>
    <row r="9" spans="1:5" ht="26.25" customHeight="1" x14ac:dyDescent="0.25">
      <c r="A9" s="259">
        <v>4</v>
      </c>
      <c r="B9" s="130" t="s">
        <v>12</v>
      </c>
      <c r="C9" s="351">
        <v>4000</v>
      </c>
      <c r="D9" s="355" t="s">
        <v>197</v>
      </c>
      <c r="E9" s="355">
        <v>1300</v>
      </c>
    </row>
    <row r="10" spans="1:5" ht="23.25" customHeight="1" x14ac:dyDescent="0.25">
      <c r="A10" s="259">
        <v>5</v>
      </c>
      <c r="B10" s="130" t="s">
        <v>32</v>
      </c>
      <c r="C10" s="351">
        <v>4555</v>
      </c>
      <c r="D10" s="355">
        <v>1</v>
      </c>
      <c r="E10" s="355">
        <v>120</v>
      </c>
    </row>
    <row r="11" spans="1:5" ht="24.75" customHeight="1" x14ac:dyDescent="0.25">
      <c r="A11" s="259">
        <v>6</v>
      </c>
      <c r="B11" s="130" t="s">
        <v>108</v>
      </c>
      <c r="C11" s="350">
        <v>10</v>
      </c>
      <c r="D11" s="355" t="s">
        <v>238</v>
      </c>
      <c r="E11" s="355">
        <v>840</v>
      </c>
    </row>
    <row r="12" spans="1:5" ht="24.75" customHeight="1" x14ac:dyDescent="0.25">
      <c r="A12" s="259">
        <v>7</v>
      </c>
      <c r="B12" s="130" t="s">
        <v>16</v>
      </c>
      <c r="C12" s="351">
        <v>4959</v>
      </c>
      <c r="D12" s="355">
        <v>4</v>
      </c>
      <c r="E12" s="355">
        <v>9200</v>
      </c>
    </row>
    <row r="13" spans="1:5" ht="25.5" customHeight="1" x14ac:dyDescent="0.25">
      <c r="A13" s="259">
        <v>8</v>
      </c>
      <c r="B13" s="130" t="s">
        <v>17</v>
      </c>
      <c r="C13" s="350">
        <v>2684</v>
      </c>
      <c r="D13" s="383" t="s">
        <v>198</v>
      </c>
      <c r="E13" s="383">
        <v>1050</v>
      </c>
    </row>
    <row r="14" spans="1:5" ht="24" customHeight="1" x14ac:dyDescent="0.25">
      <c r="A14" s="259">
        <v>9</v>
      </c>
      <c r="B14" s="130" t="s">
        <v>20</v>
      </c>
      <c r="C14" s="350">
        <v>4700</v>
      </c>
      <c r="D14" s="383" t="s">
        <v>198</v>
      </c>
      <c r="E14" s="383">
        <v>4400</v>
      </c>
    </row>
    <row r="15" spans="1:5" ht="30" customHeight="1" x14ac:dyDescent="0.25">
      <c r="A15" s="259">
        <v>10</v>
      </c>
      <c r="B15" s="130" t="s">
        <v>98</v>
      </c>
      <c r="C15" s="350">
        <v>5250</v>
      </c>
      <c r="D15" s="383" t="s">
        <v>198</v>
      </c>
      <c r="E15" s="383">
        <v>840</v>
      </c>
    </row>
    <row r="16" spans="1:5" ht="24.75" customHeight="1" x14ac:dyDescent="0.25">
      <c r="A16" s="259">
        <v>11</v>
      </c>
      <c r="B16" s="130" t="s">
        <v>29</v>
      </c>
      <c r="C16" s="352">
        <v>10651</v>
      </c>
      <c r="D16" s="352" t="s">
        <v>239</v>
      </c>
      <c r="E16" s="383">
        <v>654550</v>
      </c>
    </row>
    <row r="17" spans="1:5" ht="24.75" customHeight="1" x14ac:dyDescent="0.25">
      <c r="A17" s="259">
        <v>12</v>
      </c>
      <c r="B17" s="130" t="s">
        <v>30</v>
      </c>
      <c r="C17" s="352">
        <v>5421</v>
      </c>
      <c r="D17" s="352" t="s">
        <v>240</v>
      </c>
      <c r="E17" s="383">
        <v>1200</v>
      </c>
    </row>
    <row r="18" spans="1:5" ht="32.25" customHeight="1" x14ac:dyDescent="0.25">
      <c r="A18" s="259">
        <v>13</v>
      </c>
      <c r="B18" s="130" t="s">
        <v>78</v>
      </c>
      <c r="C18" s="352">
        <v>755</v>
      </c>
      <c r="D18" s="352" t="s">
        <v>241</v>
      </c>
      <c r="E18" s="383">
        <v>3830</v>
      </c>
    </row>
    <row r="19" spans="1:5" ht="24" customHeight="1" x14ac:dyDescent="0.25">
      <c r="A19" s="259">
        <v>14</v>
      </c>
      <c r="B19" s="130" t="s">
        <v>101</v>
      </c>
      <c r="C19" s="352">
        <v>1449</v>
      </c>
      <c r="D19" s="352" t="s">
        <v>262</v>
      </c>
      <c r="E19" s="383">
        <v>41600</v>
      </c>
    </row>
    <row r="20" spans="1:5" ht="39.75" customHeight="1" x14ac:dyDescent="0.25">
      <c r="A20" s="259">
        <v>15</v>
      </c>
      <c r="B20" s="130" t="s">
        <v>103</v>
      </c>
      <c r="C20" s="352">
        <v>1864</v>
      </c>
      <c r="D20" s="352" t="s">
        <v>242</v>
      </c>
      <c r="E20" s="383">
        <v>42491.5</v>
      </c>
    </row>
    <row r="21" spans="1:5" ht="15.75" x14ac:dyDescent="0.25">
      <c r="A21" s="11"/>
      <c r="B21" s="218"/>
      <c r="C21" s="219"/>
      <c r="D21" s="220"/>
      <c r="E21" s="221"/>
    </row>
  </sheetData>
  <mergeCells count="3">
    <mergeCell ref="A4:E4"/>
    <mergeCell ref="C1:E1"/>
    <mergeCell ref="C2:E2"/>
  </mergeCells>
  <pageMargins left="0.7" right="0.7" top="0.75" bottom="0.75" header="0.3" footer="0.3"/>
  <pageSetup paperSize="9" scale="76" fitToHeight="0"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44"/>
  <sheetViews>
    <sheetView zoomScale="80" zoomScaleNormal="80" workbookViewId="0">
      <selection activeCell="N12" sqref="N12"/>
    </sheetView>
  </sheetViews>
  <sheetFormatPr defaultRowHeight="15" x14ac:dyDescent="0.25"/>
  <cols>
    <col min="1" max="1" width="5.85546875" customWidth="1"/>
    <col min="2" max="2" width="101.28515625" customWidth="1"/>
    <col min="3" max="3" width="16.7109375" hidden="1" customWidth="1"/>
    <col min="4" max="4" width="26.5703125" hidden="1" customWidth="1"/>
    <col min="5" max="5" width="17.7109375" hidden="1" customWidth="1"/>
    <col min="6" max="6" width="0.140625" customWidth="1"/>
  </cols>
  <sheetData>
    <row r="1" spans="1:11" ht="15.75" x14ac:dyDescent="0.25">
      <c r="B1" s="610" t="s">
        <v>273</v>
      </c>
      <c r="C1" s="610"/>
    </row>
    <row r="2" spans="1:11" ht="15.75" x14ac:dyDescent="0.25">
      <c r="B2" s="610" t="s">
        <v>598</v>
      </c>
      <c r="C2" s="610"/>
    </row>
    <row r="3" spans="1:11" ht="15.75" x14ac:dyDescent="0.25">
      <c r="B3" s="258"/>
      <c r="C3" s="258"/>
    </row>
    <row r="4" spans="1:11" ht="48" customHeight="1" x14ac:dyDescent="0.25">
      <c r="B4" s="611" t="s">
        <v>274</v>
      </c>
      <c r="C4" s="611"/>
      <c r="D4" s="611"/>
      <c r="E4" s="611"/>
      <c r="F4" s="611"/>
    </row>
    <row r="5" spans="1:11" ht="45" customHeight="1" x14ac:dyDescent="0.25">
      <c r="A5" s="261" t="s">
        <v>0</v>
      </c>
      <c r="B5" s="248" t="s">
        <v>1</v>
      </c>
    </row>
    <row r="6" spans="1:11" ht="24.75" customHeight="1" x14ac:dyDescent="0.25">
      <c r="A6" s="259">
        <v>1</v>
      </c>
      <c r="B6" s="130" t="s">
        <v>168</v>
      </c>
      <c r="C6" s="260"/>
      <c r="D6" s="260"/>
      <c r="E6" s="260"/>
    </row>
    <row r="7" spans="1:11" ht="21.75" customHeight="1" x14ac:dyDescent="0.25">
      <c r="A7" s="259">
        <v>2</v>
      </c>
      <c r="B7" s="130" t="s">
        <v>4</v>
      </c>
    </row>
    <row r="8" spans="1:11" ht="26.25" customHeight="1" x14ac:dyDescent="0.25">
      <c r="A8" s="259">
        <v>3</v>
      </c>
      <c r="B8" s="130" t="s">
        <v>5</v>
      </c>
    </row>
    <row r="9" spans="1:11" ht="23.25" customHeight="1" x14ac:dyDescent="0.25">
      <c r="A9" s="259">
        <v>4</v>
      </c>
      <c r="B9" s="130" t="s">
        <v>6</v>
      </c>
    </row>
    <row r="10" spans="1:11" ht="21.75" customHeight="1" x14ac:dyDescent="0.25">
      <c r="A10" s="259">
        <v>5</v>
      </c>
      <c r="B10" s="130" t="s">
        <v>7</v>
      </c>
    </row>
    <row r="11" spans="1:11" ht="19.5" customHeight="1" x14ac:dyDescent="0.25">
      <c r="A11" s="259">
        <v>6</v>
      </c>
      <c r="B11" s="130" t="s">
        <v>8</v>
      </c>
      <c r="J11" s="610"/>
      <c r="K11" s="610"/>
    </row>
    <row r="12" spans="1:11" ht="21.75" customHeight="1" x14ac:dyDescent="0.25">
      <c r="A12" s="259">
        <v>7</v>
      </c>
      <c r="B12" s="130" t="s">
        <v>106</v>
      </c>
      <c r="J12" s="610"/>
      <c r="K12" s="610"/>
    </row>
    <row r="13" spans="1:11" ht="20.25" customHeight="1" x14ac:dyDescent="0.25">
      <c r="A13" s="259">
        <v>8</v>
      </c>
      <c r="B13" s="130" t="s">
        <v>90</v>
      </c>
    </row>
    <row r="14" spans="1:11" ht="20.25" customHeight="1" x14ac:dyDescent="0.25">
      <c r="A14" s="259">
        <v>9</v>
      </c>
      <c r="B14" s="130" t="s">
        <v>107</v>
      </c>
    </row>
    <row r="15" spans="1:11" ht="20.25" customHeight="1" x14ac:dyDescent="0.25">
      <c r="A15" s="259">
        <v>10</v>
      </c>
      <c r="B15" s="130" t="s">
        <v>13</v>
      </c>
    </row>
    <row r="16" spans="1:11" ht="23.25" customHeight="1" x14ac:dyDescent="0.25">
      <c r="A16" s="259">
        <v>11</v>
      </c>
      <c r="B16" s="130" t="s">
        <v>73</v>
      </c>
    </row>
    <row r="17" spans="1:2" ht="21.75" customHeight="1" x14ac:dyDescent="0.25">
      <c r="A17" s="259">
        <v>12</v>
      </c>
      <c r="B17" s="130" t="s">
        <v>14</v>
      </c>
    </row>
    <row r="18" spans="1:2" ht="18.75" customHeight="1" x14ac:dyDescent="0.25">
      <c r="A18" s="259">
        <v>13</v>
      </c>
      <c r="B18" s="130" t="s">
        <v>15</v>
      </c>
    </row>
    <row r="19" spans="1:2" ht="19.5" customHeight="1" x14ac:dyDescent="0.25">
      <c r="A19" s="259">
        <v>14</v>
      </c>
      <c r="B19" s="130" t="s">
        <v>74</v>
      </c>
    </row>
    <row r="20" spans="1:2" ht="18.75" customHeight="1" x14ac:dyDescent="0.25">
      <c r="A20" s="259">
        <v>15</v>
      </c>
      <c r="B20" s="130" t="s">
        <v>75</v>
      </c>
    </row>
    <row r="21" spans="1:2" ht="19.5" customHeight="1" x14ac:dyDescent="0.25">
      <c r="A21" s="259">
        <v>16</v>
      </c>
      <c r="B21" s="130" t="s">
        <v>18</v>
      </c>
    </row>
    <row r="22" spans="1:2" ht="18.75" customHeight="1" x14ac:dyDescent="0.25">
      <c r="A22" s="259">
        <v>17</v>
      </c>
      <c r="B22" s="130" t="s">
        <v>76</v>
      </c>
    </row>
    <row r="23" spans="1:2" ht="19.5" customHeight="1" x14ac:dyDescent="0.25">
      <c r="A23" s="259">
        <v>18</v>
      </c>
      <c r="B23" s="130" t="s">
        <v>19</v>
      </c>
    </row>
    <row r="24" spans="1:2" ht="19.5" customHeight="1" x14ac:dyDescent="0.25">
      <c r="A24" s="259">
        <v>19</v>
      </c>
      <c r="B24" s="130" t="s">
        <v>21</v>
      </c>
    </row>
    <row r="25" spans="1:2" ht="21.75" customHeight="1" x14ac:dyDescent="0.25">
      <c r="A25" s="259">
        <v>20</v>
      </c>
      <c r="B25" s="130" t="s">
        <v>97</v>
      </c>
    </row>
    <row r="26" spans="1:2" ht="21.75" customHeight="1" x14ac:dyDescent="0.25">
      <c r="A26" s="259">
        <v>21</v>
      </c>
      <c r="B26" s="130" t="s">
        <v>22</v>
      </c>
    </row>
    <row r="27" spans="1:2" ht="19.5" customHeight="1" x14ac:dyDescent="0.25">
      <c r="A27" s="259">
        <v>22</v>
      </c>
      <c r="B27" s="130" t="s">
        <v>23</v>
      </c>
    </row>
    <row r="28" spans="1:2" ht="19.5" customHeight="1" x14ac:dyDescent="0.25">
      <c r="A28" s="259">
        <v>23</v>
      </c>
      <c r="B28" s="130" t="s">
        <v>77</v>
      </c>
    </row>
    <row r="29" spans="1:2" ht="19.5" customHeight="1" x14ac:dyDescent="0.25">
      <c r="A29" s="259">
        <v>24</v>
      </c>
      <c r="B29" s="130" t="s">
        <v>24</v>
      </c>
    </row>
    <row r="30" spans="1:2" ht="19.5" customHeight="1" x14ac:dyDescent="0.25">
      <c r="A30" s="259">
        <v>25</v>
      </c>
      <c r="B30" s="130" t="s">
        <v>25</v>
      </c>
    </row>
    <row r="31" spans="1:2" ht="21" customHeight="1" x14ac:dyDescent="0.25">
      <c r="A31" s="259">
        <v>26</v>
      </c>
      <c r="B31" s="130" t="s">
        <v>26</v>
      </c>
    </row>
    <row r="32" spans="1:2" ht="21" customHeight="1" x14ac:dyDescent="0.25">
      <c r="A32" s="259">
        <v>27</v>
      </c>
      <c r="B32" s="130" t="s">
        <v>111</v>
      </c>
    </row>
    <row r="33" spans="1:2" ht="21.75" customHeight="1" x14ac:dyDescent="0.25">
      <c r="A33" s="259">
        <v>28</v>
      </c>
      <c r="B33" s="130" t="s">
        <v>27</v>
      </c>
    </row>
    <row r="34" spans="1:2" ht="20.25" customHeight="1" x14ac:dyDescent="0.25">
      <c r="A34" s="259">
        <v>29</v>
      </c>
      <c r="B34" s="130" t="s">
        <v>28</v>
      </c>
    </row>
    <row r="35" spans="1:2" ht="22.5" customHeight="1" x14ac:dyDescent="0.25">
      <c r="A35" s="259">
        <v>30</v>
      </c>
      <c r="B35" s="130" t="s">
        <v>79</v>
      </c>
    </row>
    <row r="36" spans="1:2" ht="19.5" customHeight="1" x14ac:dyDescent="0.25">
      <c r="A36" s="259">
        <v>31</v>
      </c>
      <c r="B36" s="130" t="s">
        <v>80</v>
      </c>
    </row>
    <row r="37" spans="1:2" ht="20.25" customHeight="1" x14ac:dyDescent="0.25">
      <c r="A37" s="259">
        <v>32</v>
      </c>
      <c r="B37" s="130" t="s">
        <v>100</v>
      </c>
    </row>
    <row r="38" spans="1:2" ht="20.25" customHeight="1" x14ac:dyDescent="0.25">
      <c r="A38" s="259">
        <v>33</v>
      </c>
      <c r="B38" s="130" t="s">
        <v>102</v>
      </c>
    </row>
    <row r="39" spans="1:2" ht="20.25" customHeight="1" x14ac:dyDescent="0.25">
      <c r="A39" s="259">
        <v>34</v>
      </c>
      <c r="B39" s="130" t="s">
        <v>112</v>
      </c>
    </row>
    <row r="40" spans="1:2" ht="20.25" customHeight="1" x14ac:dyDescent="0.25">
      <c r="A40" s="259">
        <v>35</v>
      </c>
      <c r="B40" s="130" t="s">
        <v>113</v>
      </c>
    </row>
    <row r="41" spans="1:2" ht="20.25" customHeight="1" x14ac:dyDescent="0.25">
      <c r="A41" s="259">
        <v>36</v>
      </c>
      <c r="B41" s="137" t="s">
        <v>141</v>
      </c>
    </row>
    <row r="42" spans="1:2" ht="21.75" customHeight="1" x14ac:dyDescent="0.25">
      <c r="A42" s="259">
        <v>37</v>
      </c>
      <c r="B42" s="207" t="s">
        <v>200</v>
      </c>
    </row>
    <row r="44" spans="1:2" ht="17.25" customHeight="1" x14ac:dyDescent="0.25">
      <c r="B44" s="260"/>
    </row>
  </sheetData>
  <mergeCells count="5">
    <mergeCell ref="J11:K11"/>
    <mergeCell ref="J12:K12"/>
    <mergeCell ref="B4:F4"/>
    <mergeCell ref="B1:C1"/>
    <mergeCell ref="B2:C2"/>
  </mergeCells>
  <pageMargins left="0.7" right="0.7" top="0.75" bottom="0.75" header="0.3" footer="0.3"/>
  <pageSetup paperSize="9" scale="57" fitToHeight="0"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3">
    <tabColor rgb="FF00B0F0"/>
    <pageSetUpPr fitToPage="1"/>
  </sheetPr>
  <dimension ref="A1:V66"/>
  <sheetViews>
    <sheetView zoomScale="80" zoomScaleNormal="80" workbookViewId="0">
      <selection activeCell="J2" sqref="J2:L2"/>
    </sheetView>
  </sheetViews>
  <sheetFormatPr defaultColWidth="9.140625" defaultRowHeight="15.75" x14ac:dyDescent="0.25"/>
  <cols>
    <col min="1" max="1" width="5.5703125" style="143" customWidth="1"/>
    <col min="2" max="2" width="40.85546875" style="157" customWidth="1"/>
    <col min="3" max="3" width="15.28515625" style="143" customWidth="1"/>
    <col min="4" max="4" width="15.7109375" style="143" customWidth="1"/>
    <col min="5" max="5" width="18.140625" style="143" customWidth="1"/>
    <col min="6" max="8" width="15.7109375" style="143" customWidth="1"/>
    <col min="9" max="9" width="17.7109375" style="143" customWidth="1"/>
    <col min="10" max="10" width="15.7109375" style="143" customWidth="1"/>
    <col min="11" max="11" width="19.5703125" style="143" customWidth="1"/>
    <col min="12" max="12" width="15.7109375" style="143" customWidth="1"/>
    <col min="13" max="13" width="17.28515625" style="143" hidden="1" customWidth="1"/>
    <col min="14" max="16384" width="9.140625" style="143"/>
  </cols>
  <sheetData>
    <row r="1" spans="1:13" ht="15.75" customHeight="1" x14ac:dyDescent="0.25">
      <c r="A1" s="166"/>
      <c r="C1" s="167"/>
      <c r="D1" s="168"/>
      <c r="E1" s="34"/>
      <c r="J1" s="623" t="s">
        <v>266</v>
      </c>
      <c r="K1" s="623"/>
      <c r="L1" s="623"/>
    </row>
    <row r="2" spans="1:13" ht="15.75" customHeight="1" x14ac:dyDescent="0.25">
      <c r="A2" s="166"/>
      <c r="C2" s="167"/>
      <c r="D2" s="168"/>
      <c r="E2" s="34"/>
      <c r="J2" s="623" t="s">
        <v>598</v>
      </c>
      <c r="K2" s="623"/>
      <c r="L2" s="623"/>
    </row>
    <row r="3" spans="1:13" ht="15.75" customHeight="1" x14ac:dyDescent="0.25">
      <c r="A3" s="624" t="s">
        <v>202</v>
      </c>
      <c r="B3" s="624"/>
      <c r="C3" s="624"/>
      <c r="D3" s="624"/>
      <c r="E3" s="624"/>
      <c r="F3" s="624"/>
      <c r="G3" s="624"/>
      <c r="H3" s="624"/>
      <c r="I3" s="624"/>
      <c r="J3" s="624"/>
      <c r="K3" s="624"/>
      <c r="L3" s="624"/>
    </row>
    <row r="4" spans="1:13" ht="24.75" customHeight="1" x14ac:dyDescent="0.25">
      <c r="A4" s="625"/>
      <c r="B4" s="625"/>
      <c r="C4" s="625"/>
      <c r="D4" s="625"/>
      <c r="E4" s="625"/>
      <c r="F4" s="625"/>
      <c r="G4" s="625"/>
      <c r="H4" s="625"/>
      <c r="I4" s="625"/>
      <c r="J4" s="625"/>
      <c r="K4" s="625"/>
      <c r="L4" s="625"/>
    </row>
    <row r="5" spans="1:13" s="169" customFormat="1" ht="15.75" customHeight="1" x14ac:dyDescent="0.25">
      <c r="A5" s="626" t="s">
        <v>0</v>
      </c>
      <c r="B5" s="628" t="s">
        <v>1</v>
      </c>
      <c r="C5" s="628" t="s">
        <v>144</v>
      </c>
      <c r="D5" s="628" t="s">
        <v>60</v>
      </c>
      <c r="E5" s="630" t="s">
        <v>62</v>
      </c>
      <c r="F5" s="631"/>
      <c r="G5" s="632"/>
      <c r="H5" s="628" t="s">
        <v>254</v>
      </c>
      <c r="I5" s="628" t="s">
        <v>63</v>
      </c>
      <c r="J5" s="628" t="s">
        <v>64</v>
      </c>
      <c r="K5" s="628" t="s">
        <v>148</v>
      </c>
      <c r="L5" s="628" t="s">
        <v>119</v>
      </c>
    </row>
    <row r="6" spans="1:13" s="169" customFormat="1" ht="78.75" customHeight="1" x14ac:dyDescent="0.25">
      <c r="A6" s="627"/>
      <c r="B6" s="629"/>
      <c r="C6" s="629"/>
      <c r="D6" s="629"/>
      <c r="E6" s="250" t="s">
        <v>61</v>
      </c>
      <c r="F6" s="250" t="s">
        <v>68</v>
      </c>
      <c r="G6" s="250" t="s">
        <v>69</v>
      </c>
      <c r="H6" s="629"/>
      <c r="I6" s="629"/>
      <c r="J6" s="629"/>
      <c r="K6" s="629"/>
      <c r="L6" s="629"/>
    </row>
    <row r="7" spans="1:13" ht="31.5" x14ac:dyDescent="0.25">
      <c r="A7" s="170">
        <v>1</v>
      </c>
      <c r="B7" s="129" t="s">
        <v>168</v>
      </c>
      <c r="C7" s="354">
        <v>4046090.36</v>
      </c>
      <c r="D7" s="355">
        <v>0</v>
      </c>
      <c r="E7" s="355">
        <v>0</v>
      </c>
      <c r="F7" s="355">
        <v>0</v>
      </c>
      <c r="G7" s="355">
        <v>0</v>
      </c>
      <c r="H7" s="355">
        <v>0</v>
      </c>
      <c r="I7" s="355">
        <v>0</v>
      </c>
      <c r="J7" s="355">
        <v>0</v>
      </c>
      <c r="K7" s="434">
        <f>SUM(C7:J7)</f>
        <v>4046090.36</v>
      </c>
      <c r="L7" s="355">
        <v>0</v>
      </c>
      <c r="M7" s="171">
        <f t="shared" ref="M7:M29" si="0">SUM(C7:J7)</f>
        <v>4046090.36</v>
      </c>
    </row>
    <row r="8" spans="1:13" ht="31.5" x14ac:dyDescent="0.25">
      <c r="A8" s="170">
        <v>2</v>
      </c>
      <c r="B8" s="129" t="s">
        <v>3</v>
      </c>
      <c r="C8" s="354">
        <v>2011424.79</v>
      </c>
      <c r="D8" s="412">
        <v>102791</v>
      </c>
      <c r="E8" s="355">
        <v>0</v>
      </c>
      <c r="F8" s="355">
        <v>0</v>
      </c>
      <c r="G8" s="355">
        <v>0</v>
      </c>
      <c r="H8" s="355">
        <v>0</v>
      </c>
      <c r="I8" s="355">
        <v>3666420</v>
      </c>
      <c r="J8" s="355">
        <v>40187.599999999999</v>
      </c>
      <c r="K8" s="434">
        <f t="shared" ref="K8:K14" si="1">SUM(C8:J8)</f>
        <v>5820823.3899999997</v>
      </c>
      <c r="L8" s="355">
        <v>702488.6</v>
      </c>
      <c r="M8" s="171">
        <f>SUM(C8:L8)</f>
        <v>12344135.379999999</v>
      </c>
    </row>
    <row r="9" spans="1:13" x14ac:dyDescent="0.25">
      <c r="A9" s="170">
        <v>3</v>
      </c>
      <c r="B9" s="129" t="s">
        <v>4</v>
      </c>
      <c r="C9" s="355">
        <v>0</v>
      </c>
      <c r="D9" s="355">
        <v>0</v>
      </c>
      <c r="E9" s="355">
        <v>0</v>
      </c>
      <c r="F9" s="355">
        <v>0</v>
      </c>
      <c r="G9" s="355">
        <v>0</v>
      </c>
      <c r="H9" s="355">
        <v>0</v>
      </c>
      <c r="I9" s="355">
        <v>0</v>
      </c>
      <c r="J9" s="355">
        <v>0</v>
      </c>
      <c r="K9" s="434">
        <f t="shared" si="1"/>
        <v>0</v>
      </c>
      <c r="L9" s="355">
        <v>0</v>
      </c>
      <c r="M9" s="171">
        <f t="shared" si="0"/>
        <v>0</v>
      </c>
    </row>
    <row r="10" spans="1:13" x14ac:dyDescent="0.25">
      <c r="A10" s="170">
        <v>4</v>
      </c>
      <c r="B10" s="129" t="s">
        <v>5</v>
      </c>
      <c r="C10" s="355">
        <v>0</v>
      </c>
      <c r="D10" s="355">
        <v>0</v>
      </c>
      <c r="E10" s="355">
        <v>0</v>
      </c>
      <c r="F10" s="355">
        <v>0</v>
      </c>
      <c r="G10" s="355">
        <v>0</v>
      </c>
      <c r="H10" s="355">
        <v>0</v>
      </c>
      <c r="I10" s="355">
        <v>0</v>
      </c>
      <c r="J10" s="355">
        <v>0</v>
      </c>
      <c r="K10" s="434">
        <f t="shared" si="1"/>
        <v>0</v>
      </c>
      <c r="L10" s="355">
        <v>0</v>
      </c>
      <c r="M10" s="171">
        <f t="shared" si="0"/>
        <v>0</v>
      </c>
    </row>
    <row r="11" spans="1:13" x14ac:dyDescent="0.25">
      <c r="A11" s="170">
        <v>5</v>
      </c>
      <c r="B11" s="129" t="s">
        <v>6</v>
      </c>
      <c r="C11" s="355">
        <v>0</v>
      </c>
      <c r="D11" s="355">
        <v>0</v>
      </c>
      <c r="E11" s="355">
        <v>0</v>
      </c>
      <c r="F11" s="355">
        <v>0</v>
      </c>
      <c r="G11" s="355">
        <v>0</v>
      </c>
      <c r="H11" s="355">
        <v>0</v>
      </c>
      <c r="I11" s="355">
        <v>0</v>
      </c>
      <c r="J11" s="355">
        <v>0</v>
      </c>
      <c r="K11" s="434">
        <f t="shared" si="1"/>
        <v>0</v>
      </c>
      <c r="L11" s="355">
        <v>0</v>
      </c>
      <c r="M11" s="171">
        <f t="shared" si="0"/>
        <v>0</v>
      </c>
    </row>
    <row r="12" spans="1:13" x14ac:dyDescent="0.25">
      <c r="A12" s="170">
        <v>6</v>
      </c>
      <c r="B12" s="129" t="s">
        <v>7</v>
      </c>
      <c r="C12" s="355">
        <v>0</v>
      </c>
      <c r="D12" s="355">
        <v>0</v>
      </c>
      <c r="E12" s="355">
        <v>0</v>
      </c>
      <c r="F12" s="355">
        <v>0</v>
      </c>
      <c r="G12" s="355">
        <v>0</v>
      </c>
      <c r="H12" s="355">
        <v>0</v>
      </c>
      <c r="I12" s="355">
        <v>0</v>
      </c>
      <c r="J12" s="355">
        <v>0</v>
      </c>
      <c r="K12" s="434">
        <f t="shared" si="1"/>
        <v>0</v>
      </c>
      <c r="L12" s="355">
        <v>0</v>
      </c>
      <c r="M12" s="171">
        <f t="shared" si="0"/>
        <v>0</v>
      </c>
    </row>
    <row r="13" spans="1:13" ht="31.5" x14ac:dyDescent="0.25">
      <c r="A13" s="170">
        <v>7</v>
      </c>
      <c r="B13" s="129" t="s">
        <v>8</v>
      </c>
      <c r="C13" s="354">
        <v>25254.460000000003</v>
      </c>
      <c r="D13" s="355">
        <v>0</v>
      </c>
      <c r="E13" s="355">
        <v>0</v>
      </c>
      <c r="F13" s="355">
        <v>0</v>
      </c>
      <c r="G13" s="355">
        <v>0</v>
      </c>
      <c r="H13" s="355">
        <v>0</v>
      </c>
      <c r="I13" s="355">
        <v>0</v>
      </c>
      <c r="J13" s="355">
        <v>0</v>
      </c>
      <c r="K13" s="434">
        <f t="shared" si="1"/>
        <v>25254.460000000003</v>
      </c>
      <c r="L13" s="355">
        <v>0</v>
      </c>
      <c r="M13" s="171">
        <f t="shared" si="0"/>
        <v>25254.460000000003</v>
      </c>
    </row>
    <row r="14" spans="1:13" x14ac:dyDescent="0.25">
      <c r="A14" s="170">
        <v>8</v>
      </c>
      <c r="B14" s="129" t="s">
        <v>9</v>
      </c>
      <c r="C14" s="354">
        <v>164818.92000000001</v>
      </c>
      <c r="D14" s="412">
        <v>2850</v>
      </c>
      <c r="E14" s="412">
        <v>149920</v>
      </c>
      <c r="F14" s="355">
        <v>0</v>
      </c>
      <c r="G14" s="355">
        <v>0</v>
      </c>
      <c r="H14" s="355">
        <v>0</v>
      </c>
      <c r="I14" s="355">
        <v>0</v>
      </c>
      <c r="J14" s="355">
        <v>0</v>
      </c>
      <c r="K14" s="434">
        <f t="shared" si="1"/>
        <v>317588.92000000004</v>
      </c>
      <c r="L14" s="355">
        <v>0</v>
      </c>
      <c r="M14" s="171">
        <f t="shared" si="0"/>
        <v>317588.92000000004</v>
      </c>
    </row>
    <row r="15" spans="1:13" x14ac:dyDescent="0.25">
      <c r="A15" s="170">
        <v>9</v>
      </c>
      <c r="B15" s="129" t="s">
        <v>105</v>
      </c>
      <c r="C15" s="633" t="s">
        <v>129</v>
      </c>
      <c r="D15" s="634"/>
      <c r="E15" s="634"/>
      <c r="F15" s="634"/>
      <c r="G15" s="634"/>
      <c r="H15" s="634"/>
      <c r="I15" s="634"/>
      <c r="J15" s="634"/>
      <c r="K15" s="634"/>
      <c r="L15" s="635"/>
      <c r="M15" s="171">
        <f t="shared" si="0"/>
        <v>0</v>
      </c>
    </row>
    <row r="16" spans="1:13" x14ac:dyDescent="0.25">
      <c r="A16" s="170">
        <v>10</v>
      </c>
      <c r="B16" s="129" t="s">
        <v>106</v>
      </c>
      <c r="C16" s="355">
        <v>0</v>
      </c>
      <c r="D16" s="355">
        <v>0</v>
      </c>
      <c r="E16" s="355">
        <v>0</v>
      </c>
      <c r="F16" s="355">
        <v>0</v>
      </c>
      <c r="G16" s="355">
        <v>0</v>
      </c>
      <c r="H16" s="355">
        <v>0</v>
      </c>
      <c r="I16" s="355">
        <v>0</v>
      </c>
      <c r="J16" s="355">
        <v>0</v>
      </c>
      <c r="K16" s="434">
        <f t="shared" ref="K16:K27" si="2">SUM(C16:J16)</f>
        <v>0</v>
      </c>
      <c r="L16" s="355">
        <v>0</v>
      </c>
      <c r="M16" s="171">
        <f t="shared" si="0"/>
        <v>0</v>
      </c>
    </row>
    <row r="17" spans="1:13" ht="31.5" x14ac:dyDescent="0.25">
      <c r="A17" s="170">
        <v>11</v>
      </c>
      <c r="B17" s="129" t="s">
        <v>90</v>
      </c>
      <c r="C17" s="346">
        <v>72716.509999999995</v>
      </c>
      <c r="D17" s="355">
        <v>0</v>
      </c>
      <c r="E17" s="355">
        <v>0</v>
      </c>
      <c r="F17" s="355">
        <v>0</v>
      </c>
      <c r="G17" s="355">
        <v>0</v>
      </c>
      <c r="H17" s="355">
        <v>0</v>
      </c>
      <c r="I17" s="355">
        <v>0</v>
      </c>
      <c r="J17" s="355">
        <v>0</v>
      </c>
      <c r="K17" s="434">
        <f t="shared" si="2"/>
        <v>72716.509999999995</v>
      </c>
      <c r="L17" s="355">
        <v>0</v>
      </c>
      <c r="M17" s="171">
        <f t="shared" si="0"/>
        <v>72716.509999999995</v>
      </c>
    </row>
    <row r="18" spans="1:13" ht="31.5" x14ac:dyDescent="0.25">
      <c r="A18" s="170">
        <v>12</v>
      </c>
      <c r="B18" s="129" t="s">
        <v>10</v>
      </c>
      <c r="C18" s="346">
        <v>8391574.2799999993</v>
      </c>
      <c r="D18" s="412">
        <v>166283</v>
      </c>
      <c r="E18" s="355">
        <v>0</v>
      </c>
      <c r="F18" s="355">
        <v>0</v>
      </c>
      <c r="G18" s="355">
        <v>0</v>
      </c>
      <c r="H18" s="355">
        <v>0</v>
      </c>
      <c r="I18" s="355">
        <v>0</v>
      </c>
      <c r="J18" s="355">
        <v>0</v>
      </c>
      <c r="K18" s="434">
        <f t="shared" si="2"/>
        <v>8557857.2799999993</v>
      </c>
      <c r="L18" s="355">
        <v>0</v>
      </c>
      <c r="M18" s="171">
        <f t="shared" si="0"/>
        <v>8557857.2799999993</v>
      </c>
    </row>
    <row r="19" spans="1:13" x14ac:dyDescent="0.25">
      <c r="A19" s="170">
        <v>13</v>
      </c>
      <c r="B19" s="129" t="s">
        <v>11</v>
      </c>
      <c r="C19" s="636" t="s">
        <v>129</v>
      </c>
      <c r="D19" s="637"/>
      <c r="E19" s="637"/>
      <c r="F19" s="637"/>
      <c r="G19" s="637"/>
      <c r="H19" s="637"/>
      <c r="I19" s="637"/>
      <c r="J19" s="637"/>
      <c r="K19" s="637"/>
      <c r="L19" s="638"/>
      <c r="M19" s="171">
        <f t="shared" si="0"/>
        <v>0</v>
      </c>
    </row>
    <row r="20" spans="1:13" x14ac:dyDescent="0.25">
      <c r="A20" s="170">
        <v>14</v>
      </c>
      <c r="B20" s="129" t="s">
        <v>12</v>
      </c>
      <c r="C20" s="346">
        <v>51716.72</v>
      </c>
      <c r="D20" s="411">
        <v>1300</v>
      </c>
      <c r="E20" s="355">
        <v>0</v>
      </c>
      <c r="F20" s="355">
        <v>0</v>
      </c>
      <c r="G20" s="355">
        <v>0</v>
      </c>
      <c r="H20" s="355">
        <v>0</v>
      </c>
      <c r="I20" s="355">
        <v>0</v>
      </c>
      <c r="J20" s="355">
        <v>0</v>
      </c>
      <c r="K20" s="434">
        <f t="shared" si="2"/>
        <v>53016.72</v>
      </c>
      <c r="L20" s="355">
        <v>0</v>
      </c>
      <c r="M20" s="171">
        <f t="shared" si="0"/>
        <v>53016.72</v>
      </c>
    </row>
    <row r="21" spans="1:13" ht="31.5" x14ac:dyDescent="0.25">
      <c r="A21" s="170">
        <v>15</v>
      </c>
      <c r="B21" s="129" t="s">
        <v>107</v>
      </c>
      <c r="C21" s="355">
        <v>0</v>
      </c>
      <c r="D21" s="412">
        <v>0</v>
      </c>
      <c r="E21" s="355">
        <v>0</v>
      </c>
      <c r="F21" s="355">
        <v>0</v>
      </c>
      <c r="G21" s="355">
        <v>0</v>
      </c>
      <c r="H21" s="355">
        <v>0</v>
      </c>
      <c r="I21" s="355">
        <v>0</v>
      </c>
      <c r="J21" s="355">
        <v>0</v>
      </c>
      <c r="K21" s="434">
        <f t="shared" si="2"/>
        <v>0</v>
      </c>
      <c r="L21" s="355">
        <v>0</v>
      </c>
      <c r="M21" s="171">
        <f t="shared" si="0"/>
        <v>0</v>
      </c>
    </row>
    <row r="22" spans="1:13" x14ac:dyDescent="0.25">
      <c r="A22" s="170">
        <v>16</v>
      </c>
      <c r="B22" s="129" t="s">
        <v>32</v>
      </c>
      <c r="C22" s="346">
        <v>2833071.96</v>
      </c>
      <c r="D22" s="412">
        <v>120</v>
      </c>
      <c r="E22" s="355">
        <v>0</v>
      </c>
      <c r="F22" s="355">
        <v>0</v>
      </c>
      <c r="G22" s="355">
        <v>0</v>
      </c>
      <c r="H22" s="355">
        <v>0</v>
      </c>
      <c r="I22" s="355">
        <v>42000</v>
      </c>
      <c r="J22" s="355">
        <v>0</v>
      </c>
      <c r="K22" s="434">
        <f t="shared" si="2"/>
        <v>2875191.96</v>
      </c>
      <c r="L22" s="355">
        <v>0</v>
      </c>
      <c r="M22" s="171">
        <f t="shared" si="0"/>
        <v>2875191.96</v>
      </c>
    </row>
    <row r="23" spans="1:13" x14ac:dyDescent="0.25">
      <c r="A23" s="170">
        <v>17</v>
      </c>
      <c r="B23" s="129" t="s">
        <v>13</v>
      </c>
      <c r="C23" s="355">
        <v>0</v>
      </c>
      <c r="D23" s="412">
        <v>0</v>
      </c>
      <c r="E23" s="411">
        <v>20950</v>
      </c>
      <c r="F23" s="355">
        <v>0</v>
      </c>
      <c r="G23" s="355">
        <v>0</v>
      </c>
      <c r="H23" s="355">
        <v>0</v>
      </c>
      <c r="I23" s="355">
        <v>0</v>
      </c>
      <c r="J23" s="355">
        <v>0</v>
      </c>
      <c r="K23" s="434">
        <f t="shared" si="2"/>
        <v>20950</v>
      </c>
      <c r="L23" s="355">
        <v>0</v>
      </c>
      <c r="M23" s="171">
        <f t="shared" si="0"/>
        <v>20950</v>
      </c>
    </row>
    <row r="24" spans="1:13" x14ac:dyDescent="0.25">
      <c r="A24" s="170">
        <v>18</v>
      </c>
      <c r="B24" s="129" t="s">
        <v>108</v>
      </c>
      <c r="C24" s="355">
        <v>0</v>
      </c>
      <c r="D24" s="435">
        <v>840</v>
      </c>
      <c r="E24" s="411">
        <v>39000</v>
      </c>
      <c r="F24" s="355">
        <v>5000</v>
      </c>
      <c r="G24" s="355">
        <v>0</v>
      </c>
      <c r="H24" s="355">
        <v>0</v>
      </c>
      <c r="I24" s="355">
        <v>0</v>
      </c>
      <c r="J24" s="355">
        <v>0</v>
      </c>
      <c r="K24" s="434">
        <f t="shared" si="2"/>
        <v>44840</v>
      </c>
      <c r="L24" s="355">
        <v>0</v>
      </c>
      <c r="M24" s="171">
        <f t="shared" si="0"/>
        <v>44840</v>
      </c>
    </row>
    <row r="25" spans="1:13" ht="31.5" x14ac:dyDescent="0.25">
      <c r="A25" s="170">
        <v>19</v>
      </c>
      <c r="B25" s="129" t="s">
        <v>73</v>
      </c>
      <c r="C25" s="355">
        <v>0</v>
      </c>
      <c r="D25" s="412">
        <v>0</v>
      </c>
      <c r="E25" s="355">
        <v>0</v>
      </c>
      <c r="F25" s="355">
        <v>0</v>
      </c>
      <c r="G25" s="355">
        <v>0</v>
      </c>
      <c r="H25" s="355">
        <v>0</v>
      </c>
      <c r="I25" s="355">
        <v>0</v>
      </c>
      <c r="J25" s="355">
        <v>0</v>
      </c>
      <c r="K25" s="434">
        <f t="shared" si="2"/>
        <v>0</v>
      </c>
      <c r="L25" s="355">
        <v>0</v>
      </c>
      <c r="M25" s="171">
        <f t="shared" si="0"/>
        <v>0</v>
      </c>
    </row>
    <row r="26" spans="1:13" x14ac:dyDescent="0.25">
      <c r="A26" s="170">
        <v>20</v>
      </c>
      <c r="B26" s="129" t="s">
        <v>14</v>
      </c>
      <c r="C26" s="355">
        <v>0</v>
      </c>
      <c r="D26" s="412">
        <v>0</v>
      </c>
      <c r="E26" s="355">
        <v>0</v>
      </c>
      <c r="F26" s="355">
        <v>0</v>
      </c>
      <c r="G26" s="355">
        <v>0</v>
      </c>
      <c r="H26" s="355">
        <v>0</v>
      </c>
      <c r="I26" s="355">
        <v>0</v>
      </c>
      <c r="J26" s="355">
        <v>0</v>
      </c>
      <c r="K26" s="434">
        <f t="shared" si="2"/>
        <v>0</v>
      </c>
      <c r="L26" s="355">
        <v>0</v>
      </c>
      <c r="M26" s="171">
        <f t="shared" si="0"/>
        <v>0</v>
      </c>
    </row>
    <row r="27" spans="1:13" ht="30" customHeight="1" x14ac:dyDescent="0.25">
      <c r="A27" s="170">
        <v>21</v>
      </c>
      <c r="B27" s="129" t="s">
        <v>15</v>
      </c>
      <c r="C27" s="355">
        <v>0</v>
      </c>
      <c r="D27" s="412">
        <v>0</v>
      </c>
      <c r="E27" s="355">
        <v>0</v>
      </c>
      <c r="F27" s="355">
        <v>0</v>
      </c>
      <c r="G27" s="355">
        <v>0</v>
      </c>
      <c r="H27" s="355">
        <v>0</v>
      </c>
      <c r="I27" s="355">
        <v>0</v>
      </c>
      <c r="J27" s="355">
        <v>0</v>
      </c>
      <c r="K27" s="434">
        <f t="shared" si="2"/>
        <v>0</v>
      </c>
      <c r="L27" s="355">
        <v>0</v>
      </c>
      <c r="M27" s="171">
        <f t="shared" si="0"/>
        <v>0</v>
      </c>
    </row>
    <row r="28" spans="1:13" ht="31.5" x14ac:dyDescent="0.25">
      <c r="A28" s="170">
        <v>22</v>
      </c>
      <c r="B28" s="129" t="s">
        <v>109</v>
      </c>
      <c r="C28" s="643" t="s">
        <v>129</v>
      </c>
      <c r="D28" s="644"/>
      <c r="E28" s="644"/>
      <c r="F28" s="644"/>
      <c r="G28" s="644"/>
      <c r="H28" s="644"/>
      <c r="I28" s="644"/>
      <c r="J28" s="644"/>
      <c r="K28" s="644"/>
      <c r="L28" s="645"/>
      <c r="M28" s="171">
        <f t="shared" si="0"/>
        <v>0</v>
      </c>
    </row>
    <row r="29" spans="1:13" x14ac:dyDescent="0.25">
      <c r="A29" s="170">
        <v>23</v>
      </c>
      <c r="B29" s="129" t="s">
        <v>74</v>
      </c>
      <c r="C29" s="355">
        <v>0</v>
      </c>
      <c r="D29" s="412">
        <v>0</v>
      </c>
      <c r="E29" s="355">
        <v>0</v>
      </c>
      <c r="F29" s="355">
        <v>0</v>
      </c>
      <c r="G29" s="355">
        <v>0</v>
      </c>
      <c r="H29" s="355">
        <v>0</v>
      </c>
      <c r="I29" s="355">
        <v>0</v>
      </c>
      <c r="J29" s="355">
        <v>0</v>
      </c>
      <c r="K29" s="434">
        <f t="shared" ref="K29:K41" si="3">SUM(C29:J29)</f>
        <v>0</v>
      </c>
      <c r="L29" s="355">
        <v>0</v>
      </c>
      <c r="M29" s="171">
        <f t="shared" si="0"/>
        <v>0</v>
      </c>
    </row>
    <row r="30" spans="1:13" x14ac:dyDescent="0.25">
      <c r="A30" s="170">
        <v>24</v>
      </c>
      <c r="B30" s="129" t="s">
        <v>16</v>
      </c>
      <c r="C30" s="346">
        <v>61305.05</v>
      </c>
      <c r="D30" s="411">
        <v>9200</v>
      </c>
      <c r="E30" s="355">
        <v>0</v>
      </c>
      <c r="F30" s="355">
        <v>0</v>
      </c>
      <c r="G30" s="355">
        <v>0</v>
      </c>
      <c r="H30" s="355">
        <v>0</v>
      </c>
      <c r="I30" s="355">
        <v>0</v>
      </c>
      <c r="J30" s="355">
        <v>0</v>
      </c>
      <c r="K30" s="434">
        <f t="shared" si="3"/>
        <v>70505.05</v>
      </c>
      <c r="L30" s="355">
        <v>0</v>
      </c>
      <c r="M30" s="171">
        <f t="shared" ref="M30:M36" si="4">SUM(C30:J30)</f>
        <v>70505.05</v>
      </c>
    </row>
    <row r="31" spans="1:13" x14ac:dyDescent="0.25">
      <c r="A31" s="170">
        <v>25</v>
      </c>
      <c r="B31" s="129" t="s">
        <v>75</v>
      </c>
      <c r="C31" s="355">
        <v>0</v>
      </c>
      <c r="D31" s="412">
        <v>0</v>
      </c>
      <c r="E31" s="355">
        <v>0</v>
      </c>
      <c r="F31" s="355">
        <v>0</v>
      </c>
      <c r="G31" s="355">
        <v>0</v>
      </c>
      <c r="H31" s="355">
        <v>0</v>
      </c>
      <c r="I31" s="355">
        <v>0</v>
      </c>
      <c r="J31" s="355">
        <v>0</v>
      </c>
      <c r="K31" s="434">
        <f t="shared" si="3"/>
        <v>0</v>
      </c>
      <c r="L31" s="355">
        <v>0</v>
      </c>
      <c r="M31" s="171">
        <f t="shared" si="4"/>
        <v>0</v>
      </c>
    </row>
    <row r="32" spans="1:13" x14ac:dyDescent="0.25">
      <c r="A32" s="170">
        <v>26</v>
      </c>
      <c r="B32" s="129" t="s">
        <v>17</v>
      </c>
      <c r="C32" s="346">
        <v>1098732.55</v>
      </c>
      <c r="D32" s="411">
        <v>1050</v>
      </c>
      <c r="E32" s="355">
        <v>0</v>
      </c>
      <c r="F32" s="355">
        <v>0</v>
      </c>
      <c r="G32" s="355">
        <v>0</v>
      </c>
      <c r="H32" s="355">
        <v>0</v>
      </c>
      <c r="I32" s="355">
        <v>0</v>
      </c>
      <c r="J32" s="355">
        <v>41010</v>
      </c>
      <c r="K32" s="434">
        <f ca="1">SUM(C32:L32)</f>
        <v>1153020.07</v>
      </c>
      <c r="L32" s="355">
        <v>12227.52</v>
      </c>
      <c r="M32" s="171">
        <f ca="1">SUM(C32:L32)</f>
        <v>1153020.07</v>
      </c>
    </row>
    <row r="33" spans="1:13" ht="31.5" x14ac:dyDescent="0.25">
      <c r="A33" s="170">
        <v>27</v>
      </c>
      <c r="B33" s="129" t="s">
        <v>18</v>
      </c>
      <c r="C33" s="355">
        <v>0</v>
      </c>
      <c r="D33" s="412">
        <v>0</v>
      </c>
      <c r="E33" s="355">
        <v>0</v>
      </c>
      <c r="F33" s="355">
        <v>0</v>
      </c>
      <c r="G33" s="355">
        <v>0</v>
      </c>
      <c r="H33" s="355">
        <v>0</v>
      </c>
      <c r="I33" s="355">
        <v>0</v>
      </c>
      <c r="J33" s="355">
        <v>0</v>
      </c>
      <c r="K33" s="434">
        <f t="shared" si="3"/>
        <v>0</v>
      </c>
      <c r="L33" s="355">
        <v>0</v>
      </c>
      <c r="M33" s="171">
        <f t="shared" si="4"/>
        <v>0</v>
      </c>
    </row>
    <row r="34" spans="1:13" ht="15.75" customHeight="1" x14ac:dyDescent="0.25">
      <c r="A34" s="170">
        <v>28</v>
      </c>
      <c r="B34" s="129" t="s">
        <v>76</v>
      </c>
      <c r="C34" s="346">
        <v>17296.2</v>
      </c>
      <c r="D34" s="436">
        <v>0</v>
      </c>
      <c r="E34" s="411">
        <v>1700</v>
      </c>
      <c r="F34" s="355">
        <v>0</v>
      </c>
      <c r="G34" s="355">
        <v>0</v>
      </c>
      <c r="H34" s="355">
        <v>0</v>
      </c>
      <c r="I34" s="355">
        <v>0</v>
      </c>
      <c r="J34" s="355">
        <v>0</v>
      </c>
      <c r="K34" s="434">
        <f t="shared" si="3"/>
        <v>18996.2</v>
      </c>
      <c r="L34" s="355">
        <v>0</v>
      </c>
      <c r="M34" s="171">
        <f t="shared" si="4"/>
        <v>18996.2</v>
      </c>
    </row>
    <row r="35" spans="1:13" ht="33.75" customHeight="1" x14ac:dyDescent="0.25">
      <c r="A35" s="170">
        <v>29</v>
      </c>
      <c r="B35" s="129" t="s">
        <v>19</v>
      </c>
      <c r="C35" s="347">
        <v>4790.08</v>
      </c>
      <c r="D35" s="412">
        <v>0</v>
      </c>
      <c r="E35" s="355">
        <v>0</v>
      </c>
      <c r="F35" s="355">
        <v>0</v>
      </c>
      <c r="G35" s="355">
        <v>0</v>
      </c>
      <c r="H35" s="355">
        <v>0</v>
      </c>
      <c r="I35" s="355">
        <v>0</v>
      </c>
      <c r="J35" s="355">
        <v>0</v>
      </c>
      <c r="K35" s="434">
        <f t="shared" si="3"/>
        <v>4790.08</v>
      </c>
      <c r="L35" s="355">
        <v>0</v>
      </c>
      <c r="M35" s="171">
        <f t="shared" si="4"/>
        <v>4790.08</v>
      </c>
    </row>
    <row r="36" spans="1:13" ht="30.75" customHeight="1" x14ac:dyDescent="0.25">
      <c r="A36" s="170">
        <v>30</v>
      </c>
      <c r="B36" s="129" t="s">
        <v>20</v>
      </c>
      <c r="C36" s="346">
        <v>2651.5</v>
      </c>
      <c r="D36" s="411">
        <v>4400</v>
      </c>
      <c r="E36" s="355">
        <v>0</v>
      </c>
      <c r="F36" s="355">
        <v>0</v>
      </c>
      <c r="G36" s="355">
        <v>0</v>
      </c>
      <c r="H36" s="355">
        <v>0</v>
      </c>
      <c r="I36" s="355">
        <v>0</v>
      </c>
      <c r="J36" s="355">
        <v>0</v>
      </c>
      <c r="K36" s="434">
        <f t="shared" si="3"/>
        <v>7051.5</v>
      </c>
      <c r="L36" s="355">
        <v>0</v>
      </c>
      <c r="M36" s="171">
        <f t="shared" si="4"/>
        <v>7051.5</v>
      </c>
    </row>
    <row r="37" spans="1:13" ht="31.5" x14ac:dyDescent="0.25">
      <c r="A37" s="170">
        <v>31</v>
      </c>
      <c r="B37" s="129" t="s">
        <v>21</v>
      </c>
      <c r="C37" s="355">
        <v>0</v>
      </c>
      <c r="D37" s="412">
        <v>0</v>
      </c>
      <c r="E37" s="411">
        <v>10430</v>
      </c>
      <c r="F37" s="355">
        <v>0</v>
      </c>
      <c r="G37" s="355">
        <v>0</v>
      </c>
      <c r="H37" s="355">
        <v>0</v>
      </c>
      <c r="I37" s="355">
        <v>0</v>
      </c>
      <c r="J37" s="355">
        <v>0</v>
      </c>
      <c r="K37" s="434">
        <f t="shared" si="3"/>
        <v>10430</v>
      </c>
      <c r="L37" s="355">
        <v>0</v>
      </c>
      <c r="M37" s="171">
        <f>SUM(C37:J37)</f>
        <v>10430</v>
      </c>
    </row>
    <row r="38" spans="1:13" x14ac:dyDescent="0.25">
      <c r="A38" s="170">
        <v>32</v>
      </c>
      <c r="B38" s="129" t="s">
        <v>97</v>
      </c>
      <c r="C38" s="347">
        <v>221299.3</v>
      </c>
      <c r="D38" s="412">
        <v>0</v>
      </c>
      <c r="E38" s="355">
        <v>0</v>
      </c>
      <c r="F38" s="355">
        <v>0</v>
      </c>
      <c r="G38" s="355">
        <v>0</v>
      </c>
      <c r="H38" s="355">
        <v>0</v>
      </c>
      <c r="I38" s="355">
        <v>0</v>
      </c>
      <c r="J38" s="355">
        <v>0</v>
      </c>
      <c r="K38" s="434">
        <f t="shared" si="3"/>
        <v>221299.3</v>
      </c>
      <c r="L38" s="355">
        <v>0</v>
      </c>
      <c r="M38" s="171">
        <f t="shared" ref="M38:M61" si="5">SUM(C38:J38)</f>
        <v>221299.3</v>
      </c>
    </row>
    <row r="39" spans="1:13" x14ac:dyDescent="0.25">
      <c r="A39" s="170">
        <v>33</v>
      </c>
      <c r="B39" s="129" t="s">
        <v>22</v>
      </c>
      <c r="C39" s="433">
        <v>9974.69</v>
      </c>
      <c r="D39" s="412">
        <v>0</v>
      </c>
      <c r="E39" s="355">
        <v>0</v>
      </c>
      <c r="F39" s="355">
        <v>0</v>
      </c>
      <c r="G39" s="355">
        <v>0</v>
      </c>
      <c r="H39" s="355">
        <v>0</v>
      </c>
      <c r="I39" s="355">
        <v>0</v>
      </c>
      <c r="J39" s="355">
        <v>0</v>
      </c>
      <c r="K39" s="434">
        <f t="shared" si="3"/>
        <v>9974.69</v>
      </c>
      <c r="L39" s="355">
        <v>0</v>
      </c>
      <c r="M39" s="171">
        <f t="shared" si="5"/>
        <v>9974.69</v>
      </c>
    </row>
    <row r="40" spans="1:13" x14ac:dyDescent="0.25">
      <c r="A40" s="170">
        <v>34</v>
      </c>
      <c r="B40" s="129" t="s">
        <v>23</v>
      </c>
      <c r="C40" s="355">
        <v>0</v>
      </c>
      <c r="D40" s="412">
        <v>0</v>
      </c>
      <c r="E40" s="355">
        <v>0</v>
      </c>
      <c r="F40" s="355">
        <v>0</v>
      </c>
      <c r="G40" s="355">
        <v>0</v>
      </c>
      <c r="H40" s="355">
        <v>0</v>
      </c>
      <c r="I40" s="355">
        <v>0</v>
      </c>
      <c r="J40" s="355">
        <v>0</v>
      </c>
      <c r="K40" s="434">
        <f t="shared" si="3"/>
        <v>0</v>
      </c>
      <c r="L40" s="355">
        <v>0</v>
      </c>
      <c r="M40" s="171">
        <f t="shared" si="5"/>
        <v>0</v>
      </c>
    </row>
    <row r="41" spans="1:13" ht="15.75" customHeight="1" x14ac:dyDescent="0.25">
      <c r="A41" s="170">
        <v>35</v>
      </c>
      <c r="B41" s="129" t="s">
        <v>77</v>
      </c>
      <c r="C41" s="346">
        <v>15320.3</v>
      </c>
      <c r="D41" s="437">
        <v>0</v>
      </c>
      <c r="E41" s="433">
        <v>3022.5</v>
      </c>
      <c r="F41" s="428">
        <v>0</v>
      </c>
      <c r="G41" s="428">
        <v>0</v>
      </c>
      <c r="H41" s="428">
        <v>0</v>
      </c>
      <c r="I41" s="428">
        <v>0</v>
      </c>
      <c r="J41" s="428">
        <v>0</v>
      </c>
      <c r="K41" s="434">
        <f t="shared" si="3"/>
        <v>18342.8</v>
      </c>
      <c r="L41" s="355">
        <v>0</v>
      </c>
      <c r="M41" s="171">
        <f t="shared" si="5"/>
        <v>18342.8</v>
      </c>
    </row>
    <row r="42" spans="1:13" x14ac:dyDescent="0.25">
      <c r="A42" s="170">
        <v>36</v>
      </c>
      <c r="B42" s="129" t="s">
        <v>110</v>
      </c>
      <c r="C42" s="643" t="s">
        <v>129</v>
      </c>
      <c r="D42" s="644"/>
      <c r="E42" s="644"/>
      <c r="F42" s="644"/>
      <c r="G42" s="644"/>
      <c r="H42" s="644"/>
      <c r="I42" s="644"/>
      <c r="J42" s="644"/>
      <c r="K42" s="644"/>
      <c r="L42" s="645"/>
      <c r="M42" s="171">
        <f t="shared" si="5"/>
        <v>0</v>
      </c>
    </row>
    <row r="43" spans="1:13" ht="30.75" customHeight="1" x14ac:dyDescent="0.25">
      <c r="A43" s="170">
        <v>37</v>
      </c>
      <c r="B43" s="129" t="s">
        <v>24</v>
      </c>
      <c r="C43" s="346">
        <v>2760515.45</v>
      </c>
      <c r="D43" s="355">
        <v>0</v>
      </c>
      <c r="E43" s="355">
        <v>0</v>
      </c>
      <c r="F43" s="355">
        <v>0</v>
      </c>
      <c r="G43" s="355">
        <v>0</v>
      </c>
      <c r="H43" s="355">
        <v>0</v>
      </c>
      <c r="I43" s="355">
        <v>0</v>
      </c>
      <c r="J43" s="355">
        <v>0</v>
      </c>
      <c r="K43" s="434">
        <f t="shared" ref="K43:K63" si="6">SUM(C43:J43)</f>
        <v>2760515.45</v>
      </c>
      <c r="L43" s="355">
        <v>0</v>
      </c>
      <c r="M43" s="171">
        <f t="shared" si="5"/>
        <v>2760515.45</v>
      </c>
    </row>
    <row r="44" spans="1:13" ht="31.5" x14ac:dyDescent="0.25">
      <c r="A44" s="170">
        <v>38</v>
      </c>
      <c r="B44" s="129" t="s">
        <v>98</v>
      </c>
      <c r="C44" s="346">
        <f>40443.72+274156.48</f>
        <v>314600.19999999995</v>
      </c>
      <c r="D44" s="355">
        <v>840</v>
      </c>
      <c r="E44" s="355">
        <v>0</v>
      </c>
      <c r="F44" s="355">
        <v>0</v>
      </c>
      <c r="G44" s="355">
        <v>0</v>
      </c>
      <c r="H44" s="355">
        <v>0</v>
      </c>
      <c r="I44" s="355">
        <v>0</v>
      </c>
      <c r="J44" s="355">
        <v>0</v>
      </c>
      <c r="K44" s="434">
        <f t="shared" si="6"/>
        <v>315440.19999999995</v>
      </c>
      <c r="L44" s="355">
        <v>0</v>
      </c>
      <c r="M44" s="171">
        <f t="shared" si="5"/>
        <v>315440.19999999995</v>
      </c>
    </row>
    <row r="45" spans="1:13" x14ac:dyDescent="0.25">
      <c r="A45" s="170">
        <v>39</v>
      </c>
      <c r="B45" s="129" t="s">
        <v>25</v>
      </c>
      <c r="C45" s="355">
        <v>0</v>
      </c>
      <c r="D45" s="355">
        <v>0</v>
      </c>
      <c r="E45" s="355">
        <v>0</v>
      </c>
      <c r="F45" s="355">
        <v>0</v>
      </c>
      <c r="G45" s="355">
        <v>0</v>
      </c>
      <c r="H45" s="355">
        <v>0</v>
      </c>
      <c r="I45" s="355">
        <v>0</v>
      </c>
      <c r="J45" s="355">
        <v>0</v>
      </c>
      <c r="K45" s="434">
        <f t="shared" si="6"/>
        <v>0</v>
      </c>
      <c r="L45" s="355">
        <v>1200</v>
      </c>
      <c r="M45" s="171">
        <f t="shared" si="5"/>
        <v>0</v>
      </c>
    </row>
    <row r="46" spans="1:13" ht="30" customHeight="1" x14ac:dyDescent="0.25">
      <c r="A46" s="170">
        <v>40</v>
      </c>
      <c r="B46" s="129" t="s">
        <v>26</v>
      </c>
      <c r="C46" s="355">
        <v>0</v>
      </c>
      <c r="D46" s="355">
        <v>0</v>
      </c>
      <c r="E46" s="355">
        <v>0</v>
      </c>
      <c r="F46" s="355">
        <v>0</v>
      </c>
      <c r="G46" s="355">
        <v>0</v>
      </c>
      <c r="H46" s="355">
        <v>0</v>
      </c>
      <c r="I46" s="355">
        <v>0</v>
      </c>
      <c r="J46" s="355">
        <v>0</v>
      </c>
      <c r="K46" s="434">
        <f t="shared" si="6"/>
        <v>0</v>
      </c>
      <c r="L46" s="355">
        <v>0</v>
      </c>
      <c r="M46" s="171">
        <f t="shared" si="5"/>
        <v>0</v>
      </c>
    </row>
    <row r="47" spans="1:13" ht="31.5" x14ac:dyDescent="0.25">
      <c r="A47" s="170">
        <v>41</v>
      </c>
      <c r="B47" s="129" t="s">
        <v>111</v>
      </c>
      <c r="C47" s="428">
        <v>0</v>
      </c>
      <c r="D47" s="428">
        <v>0</v>
      </c>
      <c r="E47" s="428">
        <v>0</v>
      </c>
      <c r="F47" s="428">
        <v>0</v>
      </c>
      <c r="G47" s="428">
        <v>0</v>
      </c>
      <c r="H47" s="428">
        <v>0</v>
      </c>
      <c r="I47" s="428">
        <v>0</v>
      </c>
      <c r="J47" s="428">
        <v>0</v>
      </c>
      <c r="K47" s="434">
        <f t="shared" si="6"/>
        <v>0</v>
      </c>
      <c r="L47" s="428">
        <v>0</v>
      </c>
      <c r="M47" s="171">
        <f t="shared" si="5"/>
        <v>0</v>
      </c>
    </row>
    <row r="48" spans="1:13" ht="31.5" x14ac:dyDescent="0.25">
      <c r="A48" s="170">
        <v>42</v>
      </c>
      <c r="B48" s="129" t="s">
        <v>27</v>
      </c>
      <c r="C48" s="346">
        <v>89296.46</v>
      </c>
      <c r="D48" s="355">
        <v>0</v>
      </c>
      <c r="E48" s="355">
        <v>0</v>
      </c>
      <c r="F48" s="355">
        <v>0</v>
      </c>
      <c r="G48" s="355">
        <v>0</v>
      </c>
      <c r="H48" s="355">
        <v>0</v>
      </c>
      <c r="I48" s="355">
        <v>0</v>
      </c>
      <c r="J48" s="355">
        <v>0</v>
      </c>
      <c r="K48" s="434">
        <f t="shared" si="6"/>
        <v>89296.46</v>
      </c>
      <c r="L48" s="355">
        <v>0</v>
      </c>
      <c r="M48" s="171">
        <f t="shared" si="5"/>
        <v>89296.46</v>
      </c>
    </row>
    <row r="49" spans="1:22" ht="35.25" customHeight="1" x14ac:dyDescent="0.25">
      <c r="A49" s="170">
        <v>43</v>
      </c>
      <c r="B49" s="129" t="s">
        <v>28</v>
      </c>
      <c r="C49" s="347">
        <v>497362.96</v>
      </c>
      <c r="D49" s="355">
        <v>0</v>
      </c>
      <c r="E49" s="355">
        <v>0</v>
      </c>
      <c r="F49" s="355">
        <v>0</v>
      </c>
      <c r="G49" s="355">
        <v>0</v>
      </c>
      <c r="H49" s="355">
        <v>0</v>
      </c>
      <c r="I49" s="355">
        <v>0</v>
      </c>
      <c r="J49" s="355">
        <v>0</v>
      </c>
      <c r="K49" s="434">
        <f t="shared" si="6"/>
        <v>497362.96</v>
      </c>
      <c r="L49" s="355">
        <v>0</v>
      </c>
      <c r="M49" s="171">
        <f t="shared" si="5"/>
        <v>497362.96</v>
      </c>
    </row>
    <row r="50" spans="1:22" ht="31.5" x14ac:dyDescent="0.25">
      <c r="A50" s="170">
        <v>44</v>
      </c>
      <c r="B50" s="129" t="s">
        <v>29</v>
      </c>
      <c r="C50" s="346">
        <v>15760270.369999999</v>
      </c>
      <c r="D50" s="412">
        <v>654550</v>
      </c>
      <c r="E50" s="412">
        <v>56880</v>
      </c>
      <c r="F50" s="355">
        <v>33901</v>
      </c>
      <c r="G50" s="354">
        <v>15025</v>
      </c>
      <c r="H50" s="355">
        <v>0</v>
      </c>
      <c r="I50" s="355">
        <v>0</v>
      </c>
      <c r="J50" s="355">
        <v>32170</v>
      </c>
      <c r="K50" s="434">
        <f t="shared" si="6"/>
        <v>16552796.369999999</v>
      </c>
      <c r="L50" s="355">
        <v>218400</v>
      </c>
      <c r="M50" s="171">
        <f t="shared" si="5"/>
        <v>16552796.369999999</v>
      </c>
    </row>
    <row r="51" spans="1:22" x14ac:dyDescent="0.25">
      <c r="A51" s="170">
        <v>45</v>
      </c>
      <c r="B51" s="129" t="s">
        <v>30</v>
      </c>
      <c r="C51" s="346">
        <v>66366.880000000005</v>
      </c>
      <c r="D51" s="411">
        <v>1200</v>
      </c>
      <c r="E51" s="412">
        <v>0</v>
      </c>
      <c r="F51" s="355">
        <v>0</v>
      </c>
      <c r="G51" s="355">
        <v>0</v>
      </c>
      <c r="H51" s="355">
        <v>0</v>
      </c>
      <c r="I51" s="355">
        <v>0</v>
      </c>
      <c r="J51" s="355">
        <v>143509</v>
      </c>
      <c r="K51" s="434">
        <f t="shared" si="6"/>
        <v>211075.88</v>
      </c>
      <c r="L51" s="355">
        <v>0</v>
      </c>
      <c r="M51" s="171">
        <f t="shared" si="5"/>
        <v>211075.88</v>
      </c>
    </row>
    <row r="52" spans="1:22" ht="31.5" x14ac:dyDescent="0.25">
      <c r="A52" s="170">
        <v>46</v>
      </c>
      <c r="B52" s="129" t="s">
        <v>78</v>
      </c>
      <c r="C52" s="346">
        <v>97012.36</v>
      </c>
      <c r="D52" s="412">
        <v>3830</v>
      </c>
      <c r="E52" s="412">
        <v>451000</v>
      </c>
      <c r="F52" s="355">
        <v>40000</v>
      </c>
      <c r="G52" s="355">
        <v>0</v>
      </c>
      <c r="H52" s="355">
        <v>0</v>
      </c>
      <c r="I52" s="355">
        <v>0</v>
      </c>
      <c r="J52" s="355">
        <v>0</v>
      </c>
      <c r="K52" s="434">
        <f t="shared" si="6"/>
        <v>591842.36</v>
      </c>
      <c r="L52" s="355">
        <v>8523</v>
      </c>
      <c r="M52" s="171">
        <f t="shared" si="5"/>
        <v>591842.36</v>
      </c>
    </row>
    <row r="53" spans="1:22" x14ac:dyDescent="0.25">
      <c r="A53" s="170">
        <v>47</v>
      </c>
      <c r="B53" s="129" t="s">
        <v>493</v>
      </c>
      <c r="C53" s="355">
        <v>0</v>
      </c>
      <c r="D53" s="412">
        <v>0</v>
      </c>
      <c r="E53" s="355">
        <v>9930</v>
      </c>
      <c r="F53" s="355">
        <v>0</v>
      </c>
      <c r="G53" s="355">
        <v>0</v>
      </c>
      <c r="H53" s="355">
        <v>0</v>
      </c>
      <c r="I53" s="355">
        <v>0</v>
      </c>
      <c r="J53" s="355">
        <v>0</v>
      </c>
      <c r="K53" s="434">
        <f t="shared" si="6"/>
        <v>9930</v>
      </c>
      <c r="L53" s="355">
        <v>0</v>
      </c>
      <c r="M53" s="171">
        <f t="shared" si="5"/>
        <v>9930</v>
      </c>
    </row>
    <row r="54" spans="1:22" ht="31.5" x14ac:dyDescent="0.25">
      <c r="A54" s="170">
        <v>48</v>
      </c>
      <c r="B54" s="129" t="s">
        <v>80</v>
      </c>
      <c r="C54" s="355">
        <v>0</v>
      </c>
      <c r="D54" s="412">
        <v>0</v>
      </c>
      <c r="E54" s="412">
        <v>7820</v>
      </c>
      <c r="F54" s="355">
        <v>0</v>
      </c>
      <c r="G54" s="355">
        <v>0</v>
      </c>
      <c r="H54" s="355">
        <v>4000</v>
      </c>
      <c r="I54" s="355">
        <v>0</v>
      </c>
      <c r="J54" s="355">
        <v>0</v>
      </c>
      <c r="K54" s="434">
        <f t="shared" si="6"/>
        <v>11820</v>
      </c>
      <c r="L54" s="355">
        <v>0</v>
      </c>
      <c r="M54" s="171">
        <f t="shared" si="5"/>
        <v>11820</v>
      </c>
    </row>
    <row r="55" spans="1:22" ht="31.5" x14ac:dyDescent="0.25">
      <c r="A55" s="170">
        <v>49</v>
      </c>
      <c r="B55" s="129" t="s">
        <v>100</v>
      </c>
      <c r="C55" s="355">
        <v>0</v>
      </c>
      <c r="D55" s="412">
        <v>0</v>
      </c>
      <c r="E55" s="412">
        <v>0</v>
      </c>
      <c r="F55" s="355">
        <v>0</v>
      </c>
      <c r="G55" s="355">
        <v>0</v>
      </c>
      <c r="H55" s="355">
        <v>0</v>
      </c>
      <c r="I55" s="355">
        <v>0</v>
      </c>
      <c r="J55" s="355">
        <v>0</v>
      </c>
      <c r="K55" s="434">
        <f t="shared" si="6"/>
        <v>0</v>
      </c>
      <c r="L55" s="355">
        <v>0</v>
      </c>
      <c r="M55" s="171">
        <f t="shared" si="5"/>
        <v>0</v>
      </c>
    </row>
    <row r="56" spans="1:22" x14ac:dyDescent="0.25">
      <c r="A56" s="170">
        <v>50</v>
      </c>
      <c r="B56" s="129" t="s">
        <v>101</v>
      </c>
      <c r="C56" s="346">
        <v>13885.97</v>
      </c>
      <c r="D56" s="411">
        <v>41600</v>
      </c>
      <c r="E56" s="355">
        <v>10000</v>
      </c>
      <c r="F56" s="355">
        <v>0</v>
      </c>
      <c r="G56" s="355">
        <v>0</v>
      </c>
      <c r="H56" s="355">
        <v>20000</v>
      </c>
      <c r="I56" s="355">
        <v>0</v>
      </c>
      <c r="J56" s="355">
        <v>0</v>
      </c>
      <c r="K56" s="434">
        <f t="shared" si="6"/>
        <v>85485.97</v>
      </c>
      <c r="L56" s="355">
        <v>54750</v>
      </c>
      <c r="M56" s="171">
        <f t="shared" si="5"/>
        <v>85485.97</v>
      </c>
    </row>
    <row r="57" spans="1:22" ht="31.5" x14ac:dyDescent="0.25">
      <c r="A57" s="170">
        <v>51</v>
      </c>
      <c r="B57" s="129" t="s">
        <v>102</v>
      </c>
      <c r="C57" s="355">
        <v>0</v>
      </c>
      <c r="D57" s="412">
        <v>0</v>
      </c>
      <c r="E57" s="412">
        <v>0</v>
      </c>
      <c r="F57" s="355">
        <v>26939</v>
      </c>
      <c r="G57" s="355">
        <v>0</v>
      </c>
      <c r="H57" s="355">
        <v>0</v>
      </c>
      <c r="I57" s="355">
        <v>0</v>
      </c>
      <c r="J57" s="355">
        <v>0</v>
      </c>
      <c r="K57" s="434">
        <f t="shared" si="6"/>
        <v>26939</v>
      </c>
      <c r="L57" s="355">
        <v>32000</v>
      </c>
      <c r="M57" s="171">
        <f t="shared" si="5"/>
        <v>26939</v>
      </c>
    </row>
    <row r="58" spans="1:22" ht="31.5" x14ac:dyDescent="0.25">
      <c r="A58" s="170">
        <v>52</v>
      </c>
      <c r="B58" s="129" t="s">
        <v>103</v>
      </c>
      <c r="C58" s="346">
        <v>54364.46</v>
      </c>
      <c r="D58" s="412">
        <v>42491.5</v>
      </c>
      <c r="E58" s="412">
        <v>140072</v>
      </c>
      <c r="F58" s="355">
        <v>31640</v>
      </c>
      <c r="G58" s="355">
        <v>0</v>
      </c>
      <c r="H58" s="355">
        <v>40296</v>
      </c>
      <c r="I58" s="355">
        <v>0</v>
      </c>
      <c r="J58" s="355">
        <v>0</v>
      </c>
      <c r="K58" s="434">
        <f t="shared" si="6"/>
        <v>308863.95999999996</v>
      </c>
      <c r="L58" s="355">
        <v>102761.92</v>
      </c>
      <c r="M58" s="171">
        <f t="shared" si="5"/>
        <v>308863.95999999996</v>
      </c>
    </row>
    <row r="59" spans="1:22" x14ac:dyDescent="0.25">
      <c r="A59" s="170">
        <v>53</v>
      </c>
      <c r="B59" s="129" t="s">
        <v>112</v>
      </c>
      <c r="C59" s="355">
        <v>0</v>
      </c>
      <c r="D59" s="355">
        <v>0</v>
      </c>
      <c r="E59" s="355">
        <v>300</v>
      </c>
      <c r="F59" s="355">
        <v>0</v>
      </c>
      <c r="G59" s="355">
        <v>0</v>
      </c>
      <c r="H59" s="355">
        <v>0</v>
      </c>
      <c r="I59" s="355">
        <v>0</v>
      </c>
      <c r="J59" s="355">
        <v>0</v>
      </c>
      <c r="K59" s="434">
        <f t="shared" si="6"/>
        <v>300</v>
      </c>
      <c r="L59" s="355">
        <v>0</v>
      </c>
      <c r="M59" s="171">
        <f t="shared" si="5"/>
        <v>300</v>
      </c>
    </row>
    <row r="60" spans="1:22" ht="31.5" x14ac:dyDescent="0.25">
      <c r="A60" s="170">
        <v>54</v>
      </c>
      <c r="B60" s="129" t="s">
        <v>113</v>
      </c>
      <c r="C60" s="428">
        <v>0</v>
      </c>
      <c r="D60" s="412">
        <v>0</v>
      </c>
      <c r="E60" s="355">
        <v>0</v>
      </c>
      <c r="F60" s="355">
        <v>0</v>
      </c>
      <c r="G60" s="355">
        <v>0</v>
      </c>
      <c r="H60" s="355">
        <v>0</v>
      </c>
      <c r="I60" s="355">
        <v>0</v>
      </c>
      <c r="J60" s="355">
        <v>0</v>
      </c>
      <c r="K60" s="434">
        <f t="shared" si="6"/>
        <v>0</v>
      </c>
      <c r="L60" s="355">
        <v>0</v>
      </c>
      <c r="M60" s="171">
        <f t="shared" si="5"/>
        <v>0</v>
      </c>
    </row>
    <row r="61" spans="1:22" s="142" customFormat="1" ht="31.5" x14ac:dyDescent="0.25">
      <c r="A61" s="170">
        <v>55</v>
      </c>
      <c r="B61" s="172" t="s">
        <v>132</v>
      </c>
      <c r="C61" s="428">
        <v>0</v>
      </c>
      <c r="D61" s="428">
        <v>0</v>
      </c>
      <c r="E61" s="428">
        <v>0</v>
      </c>
      <c r="F61" s="428">
        <v>0</v>
      </c>
      <c r="G61" s="428">
        <v>0</v>
      </c>
      <c r="H61" s="428">
        <v>0</v>
      </c>
      <c r="I61" s="428">
        <v>0</v>
      </c>
      <c r="J61" s="428">
        <v>0</v>
      </c>
      <c r="K61" s="434">
        <f t="shared" si="6"/>
        <v>0</v>
      </c>
      <c r="L61" s="428">
        <v>0</v>
      </c>
      <c r="M61" s="171">
        <f t="shared" si="5"/>
        <v>0</v>
      </c>
      <c r="N61" s="173"/>
      <c r="O61" s="173"/>
      <c r="P61" s="173"/>
      <c r="Q61" s="173"/>
      <c r="R61" s="173"/>
      <c r="S61" s="173"/>
      <c r="T61" s="173"/>
      <c r="U61" s="173"/>
      <c r="V61" s="173"/>
    </row>
    <row r="62" spans="1:22" x14ac:dyDescent="0.25">
      <c r="A62" s="170">
        <v>56</v>
      </c>
      <c r="B62" s="172" t="s">
        <v>203</v>
      </c>
      <c r="C62" s="639" t="s">
        <v>129</v>
      </c>
      <c r="D62" s="640"/>
      <c r="E62" s="640"/>
      <c r="F62" s="640"/>
      <c r="G62" s="640"/>
      <c r="H62" s="640"/>
      <c r="I62" s="640"/>
      <c r="J62" s="640"/>
      <c r="K62" s="640"/>
      <c r="L62" s="641"/>
    </row>
    <row r="63" spans="1:22" ht="31.5" customHeight="1" x14ac:dyDescent="0.25">
      <c r="A63" s="170">
        <v>57</v>
      </c>
      <c r="B63" s="172" t="s">
        <v>200</v>
      </c>
      <c r="C63" s="428">
        <v>0</v>
      </c>
      <c r="D63" s="412">
        <v>0</v>
      </c>
      <c r="E63" s="428">
        <v>0</v>
      </c>
      <c r="F63" s="355">
        <v>0</v>
      </c>
      <c r="G63" s="355">
        <v>0</v>
      </c>
      <c r="H63" s="355">
        <v>0</v>
      </c>
      <c r="I63" s="355">
        <v>0</v>
      </c>
      <c r="J63" s="355">
        <v>0</v>
      </c>
      <c r="K63" s="434">
        <f t="shared" si="6"/>
        <v>0</v>
      </c>
      <c r="L63" s="355">
        <v>5002</v>
      </c>
    </row>
    <row r="64" spans="1:22" ht="20.25" customHeight="1" x14ac:dyDescent="0.25">
      <c r="B64" s="646" t="s">
        <v>231</v>
      </c>
      <c r="C64" s="646"/>
      <c r="D64" s="646"/>
      <c r="E64" s="646"/>
      <c r="F64" s="646"/>
      <c r="G64" s="646"/>
      <c r="H64" s="646"/>
      <c r="I64" s="646"/>
      <c r="J64" s="646"/>
      <c r="K64" s="646"/>
      <c r="L64" s="646"/>
    </row>
    <row r="65" spans="2:12" ht="18" customHeight="1" x14ac:dyDescent="0.25">
      <c r="B65" s="642" t="s">
        <v>487</v>
      </c>
      <c r="C65" s="642"/>
      <c r="D65" s="642"/>
      <c r="E65" s="642"/>
      <c r="F65" s="642"/>
      <c r="G65" s="642"/>
      <c r="H65" s="642"/>
      <c r="I65" s="642"/>
      <c r="J65" s="642"/>
      <c r="K65" s="642"/>
      <c r="L65" s="642"/>
    </row>
    <row r="66" spans="2:12" ht="17.25" customHeight="1" x14ac:dyDescent="0.25">
      <c r="B66" s="622" t="s">
        <v>488</v>
      </c>
      <c r="C66" s="622"/>
      <c r="D66" s="622"/>
      <c r="E66" s="622"/>
      <c r="F66" s="622"/>
      <c r="G66" s="622"/>
      <c r="H66" s="622"/>
      <c r="I66" s="622"/>
    </row>
  </sheetData>
  <mergeCells count="21">
    <mergeCell ref="C62:L62"/>
    <mergeCell ref="B65:L65"/>
    <mergeCell ref="C28:L28"/>
    <mergeCell ref="C42:L42"/>
    <mergeCell ref="B64:L64"/>
    <mergeCell ref="B66:I66"/>
    <mergeCell ref="J1:L1"/>
    <mergeCell ref="J2:L2"/>
    <mergeCell ref="A3:L4"/>
    <mergeCell ref="A5:A6"/>
    <mergeCell ref="B5:B6"/>
    <mergeCell ref="D5:D6"/>
    <mergeCell ref="H5:H6"/>
    <mergeCell ref="E5:G5"/>
    <mergeCell ref="I5:I6"/>
    <mergeCell ref="J5:J6"/>
    <mergeCell ref="C5:C6"/>
    <mergeCell ref="K5:K6"/>
    <mergeCell ref="L5:L6"/>
    <mergeCell ref="C15:L15"/>
    <mergeCell ref="C19:L19"/>
  </mergeCells>
  <pageMargins left="0.70866141732283472" right="0.70866141732283472" top="0.74803149606299213" bottom="0.74803149606299213" header="0.31496062992125984" footer="0.31496062992125984"/>
  <pageSetup paperSize="9" scale="61" fitToHeight="0" orientation="landscape" r:id="rId1"/>
  <rowBreaks count="1" manualBreakCount="1">
    <brk id="36" max="1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D21"/>
  <sheetViews>
    <sheetView workbookViewId="0">
      <selection activeCell="D2" sqref="D2"/>
    </sheetView>
  </sheetViews>
  <sheetFormatPr defaultRowHeight="15" x14ac:dyDescent="0.25"/>
  <cols>
    <col min="1" max="1" width="5.42578125" customWidth="1"/>
    <col min="2" max="2" width="44.85546875" customWidth="1"/>
    <col min="3" max="3" width="18.42578125" customWidth="1"/>
    <col min="4" max="4" width="16.42578125" customWidth="1"/>
  </cols>
  <sheetData>
    <row r="1" spans="1:4" x14ac:dyDescent="0.25">
      <c r="A1" s="265"/>
      <c r="B1" s="265"/>
      <c r="C1" s="284"/>
      <c r="D1" s="267" t="s">
        <v>285</v>
      </c>
    </row>
    <row r="2" spans="1:4" x14ac:dyDescent="0.25">
      <c r="A2" s="265"/>
      <c r="B2" s="265"/>
      <c r="C2" s="284"/>
      <c r="D2" s="267" t="s">
        <v>598</v>
      </c>
    </row>
    <row r="3" spans="1:4" x14ac:dyDescent="0.25">
      <c r="A3" s="265"/>
      <c r="B3" s="265"/>
      <c r="C3" s="265"/>
      <c r="D3" s="265"/>
    </row>
    <row r="4" spans="1:4" ht="15.75" customHeight="1" x14ac:dyDescent="0.25">
      <c r="A4" s="647" t="s">
        <v>573</v>
      </c>
      <c r="B4" s="647"/>
      <c r="C4" s="647"/>
      <c r="D4" s="647"/>
    </row>
    <row r="5" spans="1:4" ht="63" x14ac:dyDescent="0.25">
      <c r="A5" s="494" t="s">
        <v>0</v>
      </c>
      <c r="B5" s="273" t="s">
        <v>1</v>
      </c>
      <c r="C5" s="273" t="s">
        <v>282</v>
      </c>
      <c r="D5" s="273" t="s">
        <v>489</v>
      </c>
    </row>
    <row r="6" spans="1:4" ht="15.75" x14ac:dyDescent="0.25">
      <c r="A6" s="331">
        <v>1</v>
      </c>
      <c r="B6" s="332" t="s">
        <v>34</v>
      </c>
      <c r="C6" s="354">
        <v>149920</v>
      </c>
      <c r="D6" s="355">
        <v>0</v>
      </c>
    </row>
    <row r="7" spans="1:4" ht="15.75" x14ac:dyDescent="0.25">
      <c r="A7" s="331">
        <v>2</v>
      </c>
      <c r="B7" s="332" t="s">
        <v>13</v>
      </c>
      <c r="C7" s="354">
        <v>20950</v>
      </c>
      <c r="D7" s="355">
        <v>0</v>
      </c>
    </row>
    <row r="8" spans="1:4" ht="15.75" x14ac:dyDescent="0.25">
      <c r="A8" s="331">
        <v>3</v>
      </c>
      <c r="B8" s="332" t="s">
        <v>283</v>
      </c>
      <c r="C8" s="354">
        <v>39000</v>
      </c>
      <c r="D8" s="354">
        <v>5000</v>
      </c>
    </row>
    <row r="9" spans="1:4" ht="15.75" x14ac:dyDescent="0.25">
      <c r="A9" s="331">
        <v>4</v>
      </c>
      <c r="B9" s="332" t="s">
        <v>284</v>
      </c>
      <c r="C9" s="354">
        <v>1700</v>
      </c>
      <c r="D9" s="355">
        <v>0</v>
      </c>
    </row>
    <row r="10" spans="1:4" ht="31.5" x14ac:dyDescent="0.25">
      <c r="A10" s="331">
        <v>5</v>
      </c>
      <c r="B10" s="332" t="s">
        <v>21</v>
      </c>
      <c r="C10" s="354">
        <v>10430</v>
      </c>
      <c r="D10" s="355">
        <v>0</v>
      </c>
    </row>
    <row r="11" spans="1:4" ht="15.75" x14ac:dyDescent="0.25">
      <c r="A11" s="331">
        <v>6</v>
      </c>
      <c r="B11" s="332" t="s">
        <v>77</v>
      </c>
      <c r="C11" s="354">
        <v>3022.5</v>
      </c>
      <c r="D11" s="355">
        <v>0</v>
      </c>
    </row>
    <row r="12" spans="1:4" ht="15.75" x14ac:dyDescent="0.25">
      <c r="A12" s="331">
        <v>7</v>
      </c>
      <c r="B12" s="332" t="s">
        <v>29</v>
      </c>
      <c r="C12" s="354">
        <v>56880</v>
      </c>
      <c r="D12" s="354">
        <v>33901</v>
      </c>
    </row>
    <row r="13" spans="1:4" ht="31.5" x14ac:dyDescent="0.25">
      <c r="A13" s="331">
        <v>8</v>
      </c>
      <c r="B13" s="332" t="s">
        <v>78</v>
      </c>
      <c r="C13" s="354">
        <v>451000</v>
      </c>
      <c r="D13" s="354">
        <v>40000</v>
      </c>
    </row>
    <row r="14" spans="1:4" ht="15.75" x14ac:dyDescent="0.25">
      <c r="A14" s="331">
        <v>9</v>
      </c>
      <c r="B14" s="332" t="s">
        <v>336</v>
      </c>
      <c r="C14" s="354">
        <v>9930</v>
      </c>
      <c r="D14" s="355">
        <v>0</v>
      </c>
    </row>
    <row r="15" spans="1:4" ht="31.5" x14ac:dyDescent="0.25">
      <c r="A15" s="331">
        <v>10</v>
      </c>
      <c r="B15" s="332" t="s">
        <v>80</v>
      </c>
      <c r="C15" s="354">
        <v>7820</v>
      </c>
      <c r="D15" s="355">
        <v>0</v>
      </c>
    </row>
    <row r="16" spans="1:4" ht="15.75" x14ac:dyDescent="0.25">
      <c r="A16" s="331">
        <v>11</v>
      </c>
      <c r="B16" s="332" t="s">
        <v>101</v>
      </c>
      <c r="C16" s="354">
        <v>10000</v>
      </c>
      <c r="D16" s="355">
        <v>0</v>
      </c>
    </row>
    <row r="17" spans="1:4" ht="15.75" x14ac:dyDescent="0.25">
      <c r="A17" s="331">
        <v>12</v>
      </c>
      <c r="B17" s="332" t="s">
        <v>102</v>
      </c>
      <c r="C17" s="355">
        <v>0</v>
      </c>
      <c r="D17" s="354">
        <v>26939</v>
      </c>
    </row>
    <row r="18" spans="1:4" ht="31.5" x14ac:dyDescent="0.25">
      <c r="A18" s="331">
        <v>13</v>
      </c>
      <c r="B18" s="332" t="s">
        <v>103</v>
      </c>
      <c r="C18" s="354">
        <v>140072</v>
      </c>
      <c r="D18" s="354">
        <v>31640</v>
      </c>
    </row>
    <row r="19" spans="1:4" ht="15.75" x14ac:dyDescent="0.25">
      <c r="A19" s="331">
        <v>14</v>
      </c>
      <c r="B19" s="332" t="s">
        <v>112</v>
      </c>
      <c r="C19" s="355">
        <v>300</v>
      </c>
      <c r="D19" s="355">
        <v>0</v>
      </c>
    </row>
    <row r="20" spans="1:4" ht="15.75" x14ac:dyDescent="0.25">
      <c r="A20" s="330"/>
      <c r="B20" s="438"/>
      <c r="C20" s="330"/>
    </row>
    <row r="21" spans="1:4" ht="15.75" x14ac:dyDescent="0.25">
      <c r="B21" s="438"/>
    </row>
  </sheetData>
  <mergeCells count="1">
    <mergeCell ref="A4:D4"/>
  </mergeCells>
  <pageMargins left="0.7" right="0.7" top="0.75" bottom="0.75" header="0.3" footer="0.3"/>
  <pageSetup paperSize="9" fitToHeight="0"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D43"/>
  <sheetViews>
    <sheetView workbookViewId="0">
      <selection activeCell="C3" sqref="C3"/>
    </sheetView>
  </sheetViews>
  <sheetFormatPr defaultRowHeight="15" x14ac:dyDescent="0.25"/>
  <cols>
    <col min="1" max="1" width="6.7109375" style="291" customWidth="1"/>
    <col min="2" max="2" width="7.85546875" style="291" customWidth="1"/>
    <col min="3" max="3" width="69.42578125" customWidth="1"/>
  </cols>
  <sheetData>
    <row r="2" spans="1:4" ht="15.75" x14ac:dyDescent="0.25">
      <c r="C2" s="298" t="s">
        <v>411</v>
      </c>
    </row>
    <row r="3" spans="1:4" ht="15.75" x14ac:dyDescent="0.25">
      <c r="C3" s="298" t="s">
        <v>599</v>
      </c>
    </row>
    <row r="5" spans="1:4" ht="36" customHeight="1" thickBot="1" x14ac:dyDescent="0.3">
      <c r="A5" s="523" t="s">
        <v>410</v>
      </c>
      <c r="B5" s="523"/>
      <c r="C5" s="523"/>
    </row>
    <row r="6" spans="1:4" ht="47.25" customHeight="1" x14ac:dyDescent="0.25">
      <c r="A6" s="524" t="s">
        <v>0</v>
      </c>
      <c r="B6" s="526" t="s">
        <v>412</v>
      </c>
      <c r="C6" s="528" t="s">
        <v>341</v>
      </c>
      <c r="D6" s="287"/>
    </row>
    <row r="7" spans="1:4" ht="15.75" thickBot="1" x14ac:dyDescent="0.3">
      <c r="A7" s="525"/>
      <c r="B7" s="527"/>
      <c r="C7" s="529"/>
      <c r="D7" s="287"/>
    </row>
    <row r="8" spans="1:4" ht="15.75" thickBot="1" x14ac:dyDescent="0.3">
      <c r="A8" s="302">
        <v>1</v>
      </c>
      <c r="B8" s="303">
        <v>2</v>
      </c>
      <c r="C8" s="303">
        <v>3</v>
      </c>
      <c r="D8" s="287"/>
    </row>
    <row r="9" spans="1:4" ht="32.25" thickBot="1" x14ac:dyDescent="0.3">
      <c r="A9" s="305" t="s">
        <v>342</v>
      </c>
      <c r="B9" s="305" t="s">
        <v>342</v>
      </c>
      <c r="C9" s="294" t="s">
        <v>413</v>
      </c>
      <c r="D9" s="301"/>
    </row>
    <row r="10" spans="1:4" ht="16.5" thickBot="1" x14ac:dyDescent="0.3">
      <c r="A10" s="304" t="s">
        <v>344</v>
      </c>
      <c r="B10" s="299" t="s">
        <v>344</v>
      </c>
      <c r="C10" s="288" t="s">
        <v>345</v>
      </c>
      <c r="D10" s="287"/>
    </row>
    <row r="11" spans="1:4" ht="16.5" thickBot="1" x14ac:dyDescent="0.3">
      <c r="A11" s="299" t="s">
        <v>346</v>
      </c>
      <c r="B11" s="300" t="s">
        <v>347</v>
      </c>
      <c r="C11" s="288" t="s">
        <v>4</v>
      </c>
      <c r="D11" s="287"/>
    </row>
    <row r="12" spans="1:4" ht="16.5" thickBot="1" x14ac:dyDescent="0.3">
      <c r="A12" s="299" t="s">
        <v>348</v>
      </c>
      <c r="B12" s="300" t="s">
        <v>349</v>
      </c>
      <c r="C12" s="288" t="s">
        <v>40</v>
      </c>
      <c r="D12" s="287"/>
    </row>
    <row r="13" spans="1:4" ht="16.5" thickBot="1" x14ac:dyDescent="0.3">
      <c r="A13" s="299" t="s">
        <v>350</v>
      </c>
      <c r="B13" s="300" t="s">
        <v>351</v>
      </c>
      <c r="C13" s="288" t="s">
        <v>317</v>
      </c>
      <c r="D13" s="287"/>
    </row>
    <row r="14" spans="1:4" ht="16.5" thickBot="1" x14ac:dyDescent="0.3">
      <c r="A14" s="299" t="s">
        <v>347</v>
      </c>
      <c r="B14" s="300" t="s">
        <v>352</v>
      </c>
      <c r="C14" s="288" t="s">
        <v>9</v>
      </c>
      <c r="D14" s="287"/>
    </row>
    <row r="15" spans="1:4" ht="16.5" thickBot="1" x14ac:dyDescent="0.3">
      <c r="A15" s="299" t="s">
        <v>353</v>
      </c>
      <c r="B15" s="300" t="s">
        <v>354</v>
      </c>
      <c r="C15" s="288" t="s">
        <v>355</v>
      </c>
      <c r="D15" s="287"/>
    </row>
    <row r="16" spans="1:4" ht="16.5" thickBot="1" x14ac:dyDescent="0.3">
      <c r="A16" s="299" t="s">
        <v>349</v>
      </c>
      <c r="B16" s="300" t="s">
        <v>356</v>
      </c>
      <c r="C16" s="288" t="s">
        <v>357</v>
      </c>
      <c r="D16" s="287"/>
    </row>
    <row r="17" spans="1:4" ht="16.5" thickBot="1" x14ac:dyDescent="0.3">
      <c r="A17" s="299" t="s">
        <v>358</v>
      </c>
      <c r="B17" s="300" t="s">
        <v>359</v>
      </c>
      <c r="C17" s="288" t="s">
        <v>360</v>
      </c>
      <c r="D17" s="287"/>
    </row>
    <row r="18" spans="1:4" ht="16.5" thickBot="1" x14ac:dyDescent="0.3">
      <c r="A18" s="299" t="s">
        <v>351</v>
      </c>
      <c r="B18" s="300" t="s">
        <v>361</v>
      </c>
      <c r="C18" s="288" t="s">
        <v>32</v>
      </c>
      <c r="D18" s="287"/>
    </row>
    <row r="19" spans="1:4" ht="16.5" thickBot="1" x14ac:dyDescent="0.3">
      <c r="A19" s="299" t="s">
        <v>362</v>
      </c>
      <c r="B19" s="300" t="s">
        <v>363</v>
      </c>
      <c r="C19" s="288" t="s">
        <v>13</v>
      </c>
      <c r="D19" s="287"/>
    </row>
    <row r="20" spans="1:4" ht="16.5" thickBot="1" x14ac:dyDescent="0.3">
      <c r="A20" s="299" t="s">
        <v>364</v>
      </c>
      <c r="B20" s="300" t="s">
        <v>365</v>
      </c>
      <c r="C20" s="288" t="s">
        <v>366</v>
      </c>
      <c r="D20" s="287"/>
    </row>
    <row r="21" spans="1:4" ht="16.5" thickBot="1" x14ac:dyDescent="0.3">
      <c r="A21" s="299" t="s">
        <v>352</v>
      </c>
      <c r="B21" s="300" t="s">
        <v>367</v>
      </c>
      <c r="C21" s="288" t="s">
        <v>14</v>
      </c>
      <c r="D21" s="287"/>
    </row>
    <row r="22" spans="1:4" ht="16.5" thickBot="1" x14ac:dyDescent="0.3">
      <c r="A22" s="299" t="s">
        <v>368</v>
      </c>
      <c r="B22" s="300" t="s">
        <v>369</v>
      </c>
      <c r="C22" s="288" t="s">
        <v>370</v>
      </c>
      <c r="D22" s="287"/>
    </row>
    <row r="23" spans="1:4" ht="16.5" thickBot="1" x14ac:dyDescent="0.3">
      <c r="A23" s="299" t="s">
        <v>371</v>
      </c>
      <c r="B23" s="300" t="s">
        <v>372</v>
      </c>
      <c r="C23" s="288" t="s">
        <v>37</v>
      </c>
      <c r="D23" s="287"/>
    </row>
    <row r="24" spans="1:4" ht="16.5" thickBot="1" x14ac:dyDescent="0.3">
      <c r="A24" s="299" t="s">
        <v>373</v>
      </c>
      <c r="B24" s="300" t="s">
        <v>374</v>
      </c>
      <c r="C24" s="288" t="s">
        <v>375</v>
      </c>
      <c r="D24" s="287"/>
    </row>
    <row r="25" spans="1:4" ht="16.5" thickBot="1" x14ac:dyDescent="0.3">
      <c r="A25" s="299" t="s">
        <v>376</v>
      </c>
      <c r="B25" s="300" t="s">
        <v>377</v>
      </c>
      <c r="C25" s="288" t="s">
        <v>17</v>
      </c>
      <c r="D25" s="287"/>
    </row>
    <row r="26" spans="1:4" ht="16.5" thickBot="1" x14ac:dyDescent="0.3">
      <c r="A26" s="299" t="s">
        <v>354</v>
      </c>
      <c r="B26" s="300" t="s">
        <v>378</v>
      </c>
      <c r="C26" s="288" t="s">
        <v>379</v>
      </c>
      <c r="D26" s="287"/>
    </row>
    <row r="27" spans="1:4" ht="16.5" thickBot="1" x14ac:dyDescent="0.3">
      <c r="A27" s="299" t="s">
        <v>356</v>
      </c>
      <c r="B27" s="300" t="s">
        <v>380</v>
      </c>
      <c r="C27" s="288" t="s">
        <v>381</v>
      </c>
      <c r="D27" s="287"/>
    </row>
    <row r="28" spans="1:4" ht="16.5" thickBot="1" x14ac:dyDescent="0.3">
      <c r="A28" s="299" t="s">
        <v>382</v>
      </c>
      <c r="B28" s="300" t="s">
        <v>383</v>
      </c>
      <c r="C28" s="288" t="s">
        <v>384</v>
      </c>
      <c r="D28" s="287"/>
    </row>
    <row r="29" spans="1:4" ht="16.5" thickBot="1" x14ac:dyDescent="0.3">
      <c r="A29" s="299" t="s">
        <v>385</v>
      </c>
      <c r="B29" s="300" t="s">
        <v>386</v>
      </c>
      <c r="C29" s="288" t="s">
        <v>330</v>
      </c>
      <c r="D29" s="287"/>
    </row>
    <row r="30" spans="1:4" ht="16.5" thickBot="1" x14ac:dyDescent="0.3">
      <c r="A30" s="299" t="s">
        <v>359</v>
      </c>
      <c r="B30" s="300" t="s">
        <v>387</v>
      </c>
      <c r="C30" s="288" t="s">
        <v>21</v>
      </c>
      <c r="D30" s="287"/>
    </row>
    <row r="31" spans="1:4" ht="16.5" thickBot="1" x14ac:dyDescent="0.3">
      <c r="A31" s="299" t="s">
        <v>388</v>
      </c>
      <c r="B31" s="300" t="s">
        <v>389</v>
      </c>
      <c r="C31" s="288" t="s">
        <v>23</v>
      </c>
      <c r="D31" s="287"/>
    </row>
    <row r="32" spans="1:4" ht="16.5" thickBot="1" x14ac:dyDescent="0.3">
      <c r="A32" s="299" t="s">
        <v>390</v>
      </c>
      <c r="B32" s="300" t="s">
        <v>391</v>
      </c>
      <c r="C32" s="288" t="s">
        <v>137</v>
      </c>
      <c r="D32" s="287"/>
    </row>
    <row r="33" spans="1:4" ht="16.5" thickBot="1" x14ac:dyDescent="0.3">
      <c r="A33" s="299" t="s">
        <v>361</v>
      </c>
      <c r="B33" s="300" t="s">
        <v>392</v>
      </c>
      <c r="C33" s="288" t="s">
        <v>98</v>
      </c>
      <c r="D33" s="287"/>
    </row>
    <row r="34" spans="1:4" ht="16.5" thickBot="1" x14ac:dyDescent="0.3">
      <c r="A34" s="299" t="s">
        <v>393</v>
      </c>
      <c r="B34" s="300" t="s">
        <v>394</v>
      </c>
      <c r="C34" s="288" t="s">
        <v>25</v>
      </c>
      <c r="D34" s="287"/>
    </row>
    <row r="35" spans="1:4" ht="16.5" thickBot="1" x14ac:dyDescent="0.3">
      <c r="A35" s="299" t="s">
        <v>363</v>
      </c>
      <c r="B35" s="300" t="s">
        <v>395</v>
      </c>
      <c r="C35" s="288" t="s">
        <v>26</v>
      </c>
      <c r="D35" s="287"/>
    </row>
    <row r="36" spans="1:4" ht="16.5" thickBot="1" x14ac:dyDescent="0.3">
      <c r="A36" s="299" t="s">
        <v>396</v>
      </c>
      <c r="B36" s="300" t="s">
        <v>397</v>
      </c>
      <c r="C36" s="288" t="s">
        <v>111</v>
      </c>
      <c r="D36" s="287"/>
    </row>
    <row r="37" spans="1:4" ht="16.5" thickBot="1" x14ac:dyDescent="0.3">
      <c r="A37" s="299" t="s">
        <v>365</v>
      </c>
      <c r="B37" s="300" t="s">
        <v>398</v>
      </c>
      <c r="C37" s="288" t="s">
        <v>27</v>
      </c>
      <c r="D37" s="287"/>
    </row>
    <row r="38" spans="1:4" ht="16.5" thickBot="1" x14ac:dyDescent="0.3">
      <c r="A38" s="299" t="s">
        <v>399</v>
      </c>
      <c r="B38" s="300" t="s">
        <v>400</v>
      </c>
      <c r="C38" s="288" t="s">
        <v>401</v>
      </c>
      <c r="D38" s="287"/>
    </row>
    <row r="39" spans="1:4" ht="16.5" thickBot="1" x14ac:dyDescent="0.3">
      <c r="A39" s="299" t="s">
        <v>402</v>
      </c>
      <c r="B39" s="300" t="s">
        <v>403</v>
      </c>
      <c r="C39" s="288" t="s">
        <v>80</v>
      </c>
      <c r="D39" s="287"/>
    </row>
    <row r="40" spans="1:4" ht="16.5" thickBot="1" x14ac:dyDescent="0.3">
      <c r="A40" s="299" t="s">
        <v>404</v>
      </c>
      <c r="B40" s="300" t="s">
        <v>405</v>
      </c>
      <c r="C40" s="288" t="s">
        <v>325</v>
      </c>
      <c r="D40" s="287"/>
    </row>
    <row r="41" spans="1:4" ht="16.5" thickBot="1" x14ac:dyDescent="0.3">
      <c r="A41" s="299" t="s">
        <v>367</v>
      </c>
      <c r="B41" s="300" t="s">
        <v>406</v>
      </c>
      <c r="C41" s="288" t="s">
        <v>102</v>
      </c>
      <c r="D41" s="287"/>
    </row>
    <row r="42" spans="1:4" ht="16.5" thickBot="1" x14ac:dyDescent="0.3">
      <c r="A42" s="299" t="s">
        <v>369</v>
      </c>
      <c r="B42" s="300" t="s">
        <v>407</v>
      </c>
      <c r="C42" s="288" t="s">
        <v>155</v>
      </c>
      <c r="D42" s="287"/>
    </row>
    <row r="43" spans="1:4" ht="16.5" thickBot="1" x14ac:dyDescent="0.3">
      <c r="A43" s="299" t="s">
        <v>408</v>
      </c>
      <c r="B43" s="300" t="s">
        <v>409</v>
      </c>
      <c r="C43" s="288" t="s">
        <v>200</v>
      </c>
      <c r="D43" s="287"/>
    </row>
  </sheetData>
  <mergeCells count="4">
    <mergeCell ref="A5:C5"/>
    <mergeCell ref="A6:A7"/>
    <mergeCell ref="B6:B7"/>
    <mergeCell ref="C6:C7"/>
  </mergeCells>
  <pageMargins left="0.7" right="0.7" top="0.75" bottom="0.75" header="0.3" footer="0.3"/>
  <pageSetup paperSize="9" fitToHeight="0" orientation="portrait"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B45"/>
  <sheetViews>
    <sheetView workbookViewId="0">
      <selection activeCell="B3" sqref="B3"/>
    </sheetView>
  </sheetViews>
  <sheetFormatPr defaultRowHeight="15" x14ac:dyDescent="0.25"/>
  <cols>
    <col min="1" max="1" width="5.42578125" customWidth="1"/>
    <col min="2" max="2" width="73.85546875" customWidth="1"/>
    <col min="3" max="3" width="9.140625" customWidth="1"/>
  </cols>
  <sheetData>
    <row r="2" spans="1:2" x14ac:dyDescent="0.25">
      <c r="B2" s="267" t="s">
        <v>277</v>
      </c>
    </row>
    <row r="3" spans="1:2" x14ac:dyDescent="0.25">
      <c r="B3" s="267" t="s">
        <v>598</v>
      </c>
    </row>
    <row r="4" spans="1:2" x14ac:dyDescent="0.25">
      <c r="B4" s="266"/>
    </row>
    <row r="5" spans="1:2" ht="29.25" customHeight="1" x14ac:dyDescent="0.25">
      <c r="A5" s="265"/>
      <c r="B5" s="268" t="s">
        <v>276</v>
      </c>
    </row>
    <row r="6" spans="1:2" ht="15.75" customHeight="1" x14ac:dyDescent="0.25">
      <c r="A6" s="626" t="s">
        <v>0</v>
      </c>
      <c r="B6" s="628" t="s">
        <v>1</v>
      </c>
    </row>
    <row r="7" spans="1:2" x14ac:dyDescent="0.25">
      <c r="A7" s="627"/>
      <c r="B7" s="629"/>
    </row>
    <row r="8" spans="1:2" ht="19.5" customHeight="1" x14ac:dyDescent="0.25">
      <c r="A8" s="170">
        <v>1</v>
      </c>
      <c r="B8" s="285" t="s">
        <v>286</v>
      </c>
    </row>
    <row r="9" spans="1:2" ht="21.75" customHeight="1" x14ac:dyDescent="0.25">
      <c r="A9" s="170">
        <v>2</v>
      </c>
      <c r="B9" s="285" t="s">
        <v>167</v>
      </c>
    </row>
    <row r="10" spans="1:2" ht="19.5" customHeight="1" x14ac:dyDescent="0.25">
      <c r="A10" s="170">
        <v>3</v>
      </c>
      <c r="B10" s="285" t="s">
        <v>4</v>
      </c>
    </row>
    <row r="11" spans="1:2" ht="21.75" customHeight="1" x14ac:dyDescent="0.25">
      <c r="A11" s="170">
        <v>4</v>
      </c>
      <c r="B11" s="285" t="s">
        <v>6</v>
      </c>
    </row>
    <row r="12" spans="1:2" ht="21" customHeight="1" x14ac:dyDescent="0.25">
      <c r="A12" s="170">
        <v>5</v>
      </c>
      <c r="B12" s="285" t="s">
        <v>287</v>
      </c>
    </row>
    <row r="13" spans="1:2" ht="21.75" customHeight="1" x14ac:dyDescent="0.25">
      <c r="A13" s="170">
        <v>6</v>
      </c>
      <c r="B13" s="285" t="s">
        <v>126</v>
      </c>
    </row>
    <row r="14" spans="1:2" ht="21" customHeight="1" x14ac:dyDescent="0.25">
      <c r="A14" s="170">
        <v>7</v>
      </c>
      <c r="B14" s="285" t="s">
        <v>138</v>
      </c>
    </row>
    <row r="15" spans="1:2" ht="21.75" customHeight="1" x14ac:dyDescent="0.25">
      <c r="A15" s="170">
        <v>8</v>
      </c>
      <c r="B15" s="285" t="s">
        <v>288</v>
      </c>
    </row>
    <row r="16" spans="1:2" ht="21" customHeight="1" x14ac:dyDescent="0.25">
      <c r="A16" s="170">
        <v>9</v>
      </c>
      <c r="B16" s="285" t="s">
        <v>183</v>
      </c>
    </row>
    <row r="17" spans="1:2" ht="20.25" customHeight="1" x14ac:dyDescent="0.25">
      <c r="A17" s="170">
        <v>10</v>
      </c>
      <c r="B17" s="285" t="s">
        <v>289</v>
      </c>
    </row>
    <row r="18" spans="1:2" ht="19.5" customHeight="1" x14ac:dyDescent="0.25">
      <c r="A18" s="170">
        <v>11</v>
      </c>
      <c r="B18" s="285" t="s">
        <v>14</v>
      </c>
    </row>
    <row r="19" spans="1:2" ht="19.5" customHeight="1" x14ac:dyDescent="0.25">
      <c r="A19" s="170">
        <v>12</v>
      </c>
      <c r="B19" s="285" t="s">
        <v>15</v>
      </c>
    </row>
    <row r="20" spans="1:2" ht="20.25" customHeight="1" x14ac:dyDescent="0.25">
      <c r="A20" s="170">
        <v>13</v>
      </c>
      <c r="B20" s="285" t="s">
        <v>16</v>
      </c>
    </row>
    <row r="21" spans="1:2" ht="21.75" customHeight="1" x14ac:dyDescent="0.25">
      <c r="A21" s="170">
        <v>14</v>
      </c>
      <c r="B21" s="285" t="s">
        <v>290</v>
      </c>
    </row>
    <row r="22" spans="1:2" ht="21.75" customHeight="1" x14ac:dyDescent="0.25">
      <c r="A22" s="170">
        <v>15</v>
      </c>
      <c r="B22" s="285" t="s">
        <v>38</v>
      </c>
    </row>
    <row r="23" spans="1:2" ht="22.5" customHeight="1" x14ac:dyDescent="0.25">
      <c r="A23" s="170">
        <v>16</v>
      </c>
      <c r="B23" s="285" t="s">
        <v>291</v>
      </c>
    </row>
    <row r="24" spans="1:2" ht="22.5" customHeight="1" x14ac:dyDescent="0.25">
      <c r="A24" s="170">
        <v>17</v>
      </c>
      <c r="B24" s="285" t="s">
        <v>292</v>
      </c>
    </row>
    <row r="25" spans="1:2" ht="19.5" customHeight="1" x14ac:dyDescent="0.25">
      <c r="A25" s="170">
        <v>18</v>
      </c>
      <c r="B25" s="285" t="s">
        <v>20</v>
      </c>
    </row>
    <row r="26" spans="1:2" ht="15.75" x14ac:dyDescent="0.25">
      <c r="A26" s="170">
        <v>19</v>
      </c>
      <c r="B26" s="285" t="s">
        <v>23</v>
      </c>
    </row>
    <row r="27" spans="1:2" ht="15.75" x14ac:dyDescent="0.25">
      <c r="A27" s="170">
        <v>20</v>
      </c>
      <c r="B27" s="285" t="s">
        <v>293</v>
      </c>
    </row>
    <row r="28" spans="1:2" ht="15.75" x14ac:dyDescent="0.25">
      <c r="A28" s="170">
        <v>21</v>
      </c>
      <c r="B28" s="285" t="s">
        <v>179</v>
      </c>
    </row>
    <row r="29" spans="1:2" ht="15.75" x14ac:dyDescent="0.25">
      <c r="A29" s="170">
        <v>22</v>
      </c>
      <c r="B29" s="285" t="s">
        <v>25</v>
      </c>
    </row>
    <row r="30" spans="1:2" ht="15.75" x14ac:dyDescent="0.25">
      <c r="A30" s="170">
        <v>23</v>
      </c>
      <c r="B30" s="285" t="s">
        <v>26</v>
      </c>
    </row>
    <row r="31" spans="1:2" ht="15.75" x14ac:dyDescent="0.25">
      <c r="A31" s="170">
        <v>24</v>
      </c>
      <c r="B31" s="285" t="s">
        <v>111</v>
      </c>
    </row>
    <row r="32" spans="1:2" ht="15.75" x14ac:dyDescent="0.25">
      <c r="A32" s="170">
        <v>25</v>
      </c>
      <c r="B32" s="285" t="s">
        <v>469</v>
      </c>
    </row>
    <row r="33" spans="1:2" ht="15.75" x14ac:dyDescent="0.25">
      <c r="A33" s="170">
        <v>26</v>
      </c>
      <c r="B33" s="285" t="s">
        <v>30</v>
      </c>
    </row>
    <row r="34" spans="1:2" ht="15.75" x14ac:dyDescent="0.25">
      <c r="A34" s="170">
        <v>27</v>
      </c>
      <c r="B34" s="285" t="s">
        <v>294</v>
      </c>
    </row>
    <row r="35" spans="1:2" ht="15.75" x14ac:dyDescent="0.25">
      <c r="A35" s="170">
        <v>28</v>
      </c>
      <c r="B35" s="285" t="s">
        <v>295</v>
      </c>
    </row>
    <row r="36" spans="1:2" ht="15.75" x14ac:dyDescent="0.25">
      <c r="A36" s="170">
        <v>29</v>
      </c>
      <c r="B36" s="285" t="s">
        <v>5</v>
      </c>
    </row>
    <row r="37" spans="1:2" ht="15.75" x14ac:dyDescent="0.25">
      <c r="A37" s="170">
        <v>30</v>
      </c>
      <c r="B37" s="285" t="s">
        <v>107</v>
      </c>
    </row>
    <row r="38" spans="1:2" ht="15.75" x14ac:dyDescent="0.25">
      <c r="A38" s="170">
        <v>31</v>
      </c>
      <c r="B38" s="285" t="s">
        <v>73</v>
      </c>
    </row>
    <row r="39" spans="1:2" ht="15.75" x14ac:dyDescent="0.25">
      <c r="A39" s="170">
        <v>32</v>
      </c>
      <c r="B39" s="285" t="s">
        <v>74</v>
      </c>
    </row>
    <row r="40" spans="1:2" ht="15.75" x14ac:dyDescent="0.25">
      <c r="A40" s="170">
        <v>33</v>
      </c>
      <c r="B40" s="285" t="s">
        <v>22</v>
      </c>
    </row>
    <row r="41" spans="1:2" ht="15.75" x14ac:dyDescent="0.25">
      <c r="A41" s="170">
        <v>34</v>
      </c>
      <c r="B41" s="285" t="s">
        <v>296</v>
      </c>
    </row>
    <row r="42" spans="1:2" ht="15.75" x14ac:dyDescent="0.25">
      <c r="A42" s="170">
        <v>35</v>
      </c>
      <c r="B42" s="285" t="s">
        <v>113</v>
      </c>
    </row>
    <row r="43" spans="1:2" ht="15.75" x14ac:dyDescent="0.25">
      <c r="A43" s="170">
        <v>36</v>
      </c>
      <c r="B43" s="285" t="s">
        <v>133</v>
      </c>
    </row>
    <row r="44" spans="1:2" ht="15.75" x14ac:dyDescent="0.25">
      <c r="A44" s="170">
        <v>37</v>
      </c>
      <c r="B44" s="285" t="s">
        <v>151</v>
      </c>
    </row>
    <row r="45" spans="1:2" ht="15.75" x14ac:dyDescent="0.25">
      <c r="A45" s="170">
        <v>38</v>
      </c>
      <c r="B45" s="285" t="s">
        <v>97</v>
      </c>
    </row>
  </sheetData>
  <mergeCells count="2">
    <mergeCell ref="A6:A7"/>
    <mergeCell ref="B6:B7"/>
  </mergeCells>
  <pageMargins left="0.7" right="0.7" top="0.75" bottom="0.75" header="0.3" footer="0.3"/>
  <pageSetup paperSize="9" fitToHeight="0"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18">
    <tabColor rgb="FF00B0F0"/>
    <pageSetUpPr fitToPage="1"/>
  </sheetPr>
  <dimension ref="A1:F67"/>
  <sheetViews>
    <sheetView zoomScale="80" zoomScaleNormal="80" workbookViewId="0">
      <pane ySplit="5" topLeftCell="A6" activePane="bottomLeft" state="frozen"/>
      <selection activeCell="C72" sqref="C72:J72"/>
      <selection pane="bottomLeft" activeCell="M25" sqref="M25"/>
    </sheetView>
  </sheetViews>
  <sheetFormatPr defaultColWidth="9.140625" defaultRowHeight="15" x14ac:dyDescent="0.25"/>
  <cols>
    <col min="1" max="1" width="5.5703125" style="43" customWidth="1"/>
    <col min="2" max="2" width="61" style="54" customWidth="1"/>
    <col min="3" max="3" width="15" style="54" customWidth="1"/>
    <col min="4" max="4" width="15.85546875" style="54" customWidth="1"/>
    <col min="5" max="6" width="21.7109375" style="54" customWidth="1"/>
    <col min="7" max="16384" width="9.140625" style="54"/>
  </cols>
  <sheetData>
    <row r="1" spans="1:6" ht="15.75" x14ac:dyDescent="0.25">
      <c r="A1" s="485"/>
      <c r="B1" s="224"/>
      <c r="C1" s="224"/>
      <c r="D1" s="251"/>
      <c r="E1" s="651" t="s">
        <v>420</v>
      </c>
      <c r="F1" s="651"/>
    </row>
    <row r="2" spans="1:6" ht="15.75" x14ac:dyDescent="0.25">
      <c r="A2" s="485"/>
      <c r="B2" s="224"/>
      <c r="C2" s="224"/>
      <c r="D2" s="251"/>
      <c r="E2" s="651" t="s">
        <v>598</v>
      </c>
      <c r="F2" s="651"/>
    </row>
    <row r="3" spans="1:6" ht="15.75" x14ac:dyDescent="0.25">
      <c r="A3" s="485"/>
      <c r="B3" s="224"/>
      <c r="C3" s="224"/>
      <c r="D3" s="251"/>
      <c r="E3" s="315"/>
      <c r="F3" s="315"/>
    </row>
    <row r="4" spans="1:6" ht="18.75" x14ac:dyDescent="0.3">
      <c r="A4" s="649" t="s">
        <v>131</v>
      </c>
      <c r="B4" s="650"/>
      <c r="C4" s="650"/>
      <c r="D4" s="650"/>
      <c r="E4" s="650"/>
      <c r="F4" s="650"/>
    </row>
    <row r="5" spans="1:6" ht="81" customHeight="1" x14ac:dyDescent="0.25">
      <c r="A5" s="495" t="s">
        <v>0</v>
      </c>
      <c r="B5" s="253" t="s">
        <v>1</v>
      </c>
      <c r="C5" s="252" t="s">
        <v>255</v>
      </c>
      <c r="D5" s="252" t="s">
        <v>256</v>
      </c>
      <c r="E5" s="252" t="s">
        <v>128</v>
      </c>
      <c r="F5" s="252" t="s">
        <v>257</v>
      </c>
    </row>
    <row r="6" spans="1:6" ht="31.5" x14ac:dyDescent="0.25">
      <c r="A6" s="464">
        <v>1</v>
      </c>
      <c r="B6" s="212" t="s">
        <v>168</v>
      </c>
      <c r="C6" s="210">
        <v>0</v>
      </c>
      <c r="D6" s="210">
        <v>1</v>
      </c>
      <c r="E6" s="356">
        <v>556172.87</v>
      </c>
      <c r="F6" s="355">
        <v>0</v>
      </c>
    </row>
    <row r="7" spans="1:6" ht="15.75" x14ac:dyDescent="0.25">
      <c r="A7" s="464">
        <v>2</v>
      </c>
      <c r="B7" s="212" t="s">
        <v>3</v>
      </c>
      <c r="C7" s="210">
        <v>10</v>
      </c>
      <c r="D7" s="210">
        <v>1</v>
      </c>
      <c r="E7" s="428">
        <v>201873.31</v>
      </c>
      <c r="F7" s="356">
        <v>1624200.27</v>
      </c>
    </row>
    <row r="8" spans="1:6" ht="15.75" x14ac:dyDescent="0.25">
      <c r="A8" s="464">
        <v>3</v>
      </c>
      <c r="B8" s="212" t="s">
        <v>4</v>
      </c>
      <c r="C8" s="210">
        <v>0</v>
      </c>
      <c r="D8" s="210">
        <v>1</v>
      </c>
      <c r="E8" s="355">
        <v>0</v>
      </c>
      <c r="F8" s="355">
        <v>0</v>
      </c>
    </row>
    <row r="9" spans="1:6" ht="15.75" x14ac:dyDescent="0.25">
      <c r="A9" s="464">
        <v>4</v>
      </c>
      <c r="B9" s="212" t="s">
        <v>5</v>
      </c>
      <c r="C9" s="210">
        <v>0</v>
      </c>
      <c r="D9" s="210">
        <v>0</v>
      </c>
      <c r="E9" s="355">
        <v>0</v>
      </c>
      <c r="F9" s="355">
        <v>0</v>
      </c>
    </row>
    <row r="10" spans="1:6" ht="15.75" x14ac:dyDescent="0.25">
      <c r="A10" s="464">
        <v>5</v>
      </c>
      <c r="B10" s="212" t="s">
        <v>6</v>
      </c>
      <c r="C10" s="210">
        <v>0</v>
      </c>
      <c r="D10" s="210">
        <v>0</v>
      </c>
      <c r="E10" s="355">
        <v>0</v>
      </c>
      <c r="F10" s="355">
        <v>0</v>
      </c>
    </row>
    <row r="11" spans="1:6" ht="15.75" x14ac:dyDescent="0.25">
      <c r="A11" s="464">
        <v>6</v>
      </c>
      <c r="B11" s="212" t="s">
        <v>7</v>
      </c>
      <c r="C11" s="210">
        <v>0</v>
      </c>
      <c r="D11" s="210">
        <v>1</v>
      </c>
      <c r="E11" s="355">
        <v>0</v>
      </c>
      <c r="F11" s="355">
        <v>0</v>
      </c>
    </row>
    <row r="12" spans="1:6" ht="15.75" x14ac:dyDescent="0.25">
      <c r="A12" s="464">
        <v>7</v>
      </c>
      <c r="B12" s="212" t="s">
        <v>8</v>
      </c>
      <c r="C12" s="210" t="s">
        <v>143</v>
      </c>
      <c r="D12" s="210">
        <v>1</v>
      </c>
      <c r="E12" s="355">
        <v>0</v>
      </c>
      <c r="F12" s="355">
        <v>0</v>
      </c>
    </row>
    <row r="13" spans="1:6" ht="15.75" x14ac:dyDescent="0.25">
      <c r="A13" s="464">
        <v>8</v>
      </c>
      <c r="B13" s="212" t="s">
        <v>9</v>
      </c>
      <c r="C13" s="210">
        <v>0</v>
      </c>
      <c r="D13" s="210">
        <v>1</v>
      </c>
      <c r="E13" s="356">
        <v>206257.41</v>
      </c>
      <c r="F13" s="355">
        <v>0</v>
      </c>
    </row>
    <row r="14" spans="1:6" ht="15.75" x14ac:dyDescent="0.25">
      <c r="A14" s="464">
        <v>9</v>
      </c>
      <c r="B14" s="212" t="s">
        <v>105</v>
      </c>
      <c r="C14" s="652" t="s">
        <v>130</v>
      </c>
      <c r="D14" s="652"/>
      <c r="E14" s="652"/>
      <c r="F14" s="652"/>
    </row>
    <row r="15" spans="1:6" ht="15.75" x14ac:dyDescent="0.25">
      <c r="A15" s="464">
        <v>10</v>
      </c>
      <c r="B15" s="212" t="s">
        <v>106</v>
      </c>
      <c r="C15" s="210" t="s">
        <v>143</v>
      </c>
      <c r="D15" s="210" t="s">
        <v>143</v>
      </c>
      <c r="E15" s="355">
        <v>0</v>
      </c>
      <c r="F15" s="355">
        <v>0</v>
      </c>
    </row>
    <row r="16" spans="1:6" ht="15.75" x14ac:dyDescent="0.25">
      <c r="A16" s="464">
        <v>11</v>
      </c>
      <c r="B16" s="212" t="s">
        <v>90</v>
      </c>
      <c r="C16" s="210" t="s">
        <v>143</v>
      </c>
      <c r="D16" s="210">
        <v>1</v>
      </c>
      <c r="E16" s="356">
        <v>29400</v>
      </c>
      <c r="F16" s="355">
        <v>0</v>
      </c>
    </row>
    <row r="17" spans="1:6" ht="15.75" x14ac:dyDescent="0.25">
      <c r="A17" s="464">
        <v>12</v>
      </c>
      <c r="B17" s="212" t="s">
        <v>10</v>
      </c>
      <c r="C17" s="210">
        <v>0</v>
      </c>
      <c r="D17" s="210">
        <v>41</v>
      </c>
      <c r="E17" s="356">
        <v>2249298.7599999998</v>
      </c>
      <c r="F17" s="355">
        <v>0</v>
      </c>
    </row>
    <row r="18" spans="1:6" ht="15.75" x14ac:dyDescent="0.25">
      <c r="A18" s="464">
        <v>13</v>
      </c>
      <c r="B18" s="212" t="s">
        <v>11</v>
      </c>
      <c r="C18" s="652" t="s">
        <v>130</v>
      </c>
      <c r="D18" s="652"/>
      <c r="E18" s="652"/>
      <c r="F18" s="652"/>
    </row>
    <row r="19" spans="1:6" ht="15.75" x14ac:dyDescent="0.25">
      <c r="A19" s="464">
        <v>14</v>
      </c>
      <c r="B19" s="212" t="s">
        <v>12</v>
      </c>
      <c r="C19" s="210">
        <v>0</v>
      </c>
      <c r="D19" s="210">
        <v>1</v>
      </c>
      <c r="E19" s="356">
        <v>29411.16</v>
      </c>
      <c r="F19" s="355">
        <v>0</v>
      </c>
    </row>
    <row r="20" spans="1:6" ht="15.75" x14ac:dyDescent="0.25">
      <c r="A20" s="464">
        <v>15</v>
      </c>
      <c r="B20" s="212" t="s">
        <v>107</v>
      </c>
      <c r="C20" s="210">
        <v>0</v>
      </c>
      <c r="D20" s="210">
        <v>0</v>
      </c>
      <c r="E20" s="355">
        <v>0</v>
      </c>
      <c r="F20" s="355">
        <v>0</v>
      </c>
    </row>
    <row r="21" spans="1:6" ht="15.75" x14ac:dyDescent="0.25">
      <c r="A21" s="464">
        <v>16</v>
      </c>
      <c r="B21" s="212" t="s">
        <v>32</v>
      </c>
      <c r="C21" s="210">
        <v>0</v>
      </c>
      <c r="D21" s="210">
        <v>1</v>
      </c>
      <c r="E21" s="356">
        <v>233503.79</v>
      </c>
      <c r="F21" s="355">
        <v>0</v>
      </c>
    </row>
    <row r="22" spans="1:6" ht="15.75" x14ac:dyDescent="0.25">
      <c r="A22" s="464">
        <v>17</v>
      </c>
      <c r="B22" s="212" t="s">
        <v>13</v>
      </c>
      <c r="C22" s="210" t="s">
        <v>143</v>
      </c>
      <c r="D22" s="210">
        <v>1</v>
      </c>
      <c r="E22" s="356">
        <v>19647.3</v>
      </c>
      <c r="F22" s="355">
        <v>0</v>
      </c>
    </row>
    <row r="23" spans="1:6" ht="15.75" x14ac:dyDescent="0.25">
      <c r="A23" s="464">
        <v>18</v>
      </c>
      <c r="B23" s="212" t="s">
        <v>108</v>
      </c>
      <c r="C23" s="210">
        <v>0</v>
      </c>
      <c r="D23" s="210">
        <v>1</v>
      </c>
      <c r="E23" s="356">
        <v>1332.21</v>
      </c>
      <c r="F23" s="355">
        <v>0</v>
      </c>
    </row>
    <row r="24" spans="1:6" ht="15.75" x14ac:dyDescent="0.25">
      <c r="A24" s="464">
        <v>19</v>
      </c>
      <c r="B24" s="212" t="s">
        <v>73</v>
      </c>
      <c r="C24" s="210">
        <v>0</v>
      </c>
      <c r="D24" s="210">
        <v>0</v>
      </c>
      <c r="E24" s="355">
        <v>0</v>
      </c>
      <c r="F24" s="355">
        <v>0</v>
      </c>
    </row>
    <row r="25" spans="1:6" ht="15.75" x14ac:dyDescent="0.25">
      <c r="A25" s="464">
        <v>20</v>
      </c>
      <c r="B25" s="212" t="s">
        <v>14</v>
      </c>
      <c r="C25" s="210">
        <v>0</v>
      </c>
      <c r="D25" s="210">
        <v>0</v>
      </c>
      <c r="E25" s="355">
        <v>0</v>
      </c>
      <c r="F25" s="355">
        <v>0</v>
      </c>
    </row>
    <row r="26" spans="1:6" ht="15.75" x14ac:dyDescent="0.25">
      <c r="A26" s="464">
        <v>21</v>
      </c>
      <c r="B26" s="212" t="s">
        <v>15</v>
      </c>
      <c r="C26" s="210">
        <v>0</v>
      </c>
      <c r="D26" s="210">
        <v>0</v>
      </c>
      <c r="E26" s="355">
        <v>0</v>
      </c>
      <c r="F26" s="355">
        <v>0</v>
      </c>
    </row>
    <row r="27" spans="1:6" ht="15.75" x14ac:dyDescent="0.25">
      <c r="A27" s="464">
        <v>22</v>
      </c>
      <c r="B27" s="212" t="s">
        <v>109</v>
      </c>
      <c r="C27" s="652" t="s">
        <v>130</v>
      </c>
      <c r="D27" s="652"/>
      <c r="E27" s="652"/>
      <c r="F27" s="652"/>
    </row>
    <row r="28" spans="1:6" ht="15.75" x14ac:dyDescent="0.25">
      <c r="A28" s="464">
        <v>23</v>
      </c>
      <c r="B28" s="212" t="s">
        <v>74</v>
      </c>
      <c r="C28" s="210">
        <v>1</v>
      </c>
      <c r="D28" s="210">
        <v>0</v>
      </c>
      <c r="E28" s="355">
        <v>0</v>
      </c>
      <c r="F28" s="355">
        <v>0</v>
      </c>
    </row>
    <row r="29" spans="1:6" ht="15.75" x14ac:dyDescent="0.25">
      <c r="A29" s="464">
        <v>24</v>
      </c>
      <c r="B29" s="212" t="s">
        <v>16</v>
      </c>
      <c r="C29" s="210">
        <v>0</v>
      </c>
      <c r="D29" s="210">
        <v>0</v>
      </c>
      <c r="E29" s="355">
        <v>0</v>
      </c>
      <c r="F29" s="355">
        <v>0</v>
      </c>
    </row>
    <row r="30" spans="1:6" ht="15.75" x14ac:dyDescent="0.25">
      <c r="A30" s="464">
        <v>25</v>
      </c>
      <c r="B30" s="212" t="s">
        <v>75</v>
      </c>
      <c r="C30" s="210">
        <v>0</v>
      </c>
      <c r="D30" s="210">
        <v>0</v>
      </c>
      <c r="E30" s="355">
        <v>0</v>
      </c>
      <c r="F30" s="355">
        <v>0</v>
      </c>
    </row>
    <row r="31" spans="1:6" ht="15.75" x14ac:dyDescent="0.25">
      <c r="A31" s="464">
        <v>26</v>
      </c>
      <c r="B31" s="212" t="s">
        <v>17</v>
      </c>
      <c r="C31" s="210">
        <v>0</v>
      </c>
      <c r="D31" s="210">
        <v>2</v>
      </c>
      <c r="E31" s="356">
        <v>307235.75</v>
      </c>
      <c r="F31" s="355">
        <v>0</v>
      </c>
    </row>
    <row r="32" spans="1:6" ht="15.75" x14ac:dyDescent="0.25">
      <c r="A32" s="464">
        <v>27</v>
      </c>
      <c r="B32" s="212" t="s">
        <v>18</v>
      </c>
      <c r="C32" s="210" t="s">
        <v>143</v>
      </c>
      <c r="D32" s="210" t="s">
        <v>143</v>
      </c>
      <c r="E32" s="355">
        <v>0</v>
      </c>
      <c r="F32" s="355">
        <v>0</v>
      </c>
    </row>
    <row r="33" spans="1:6" ht="15.75" x14ac:dyDescent="0.25">
      <c r="A33" s="464">
        <v>28</v>
      </c>
      <c r="B33" s="212" t="s">
        <v>76</v>
      </c>
      <c r="C33" s="210">
        <v>0</v>
      </c>
      <c r="D33" s="210">
        <v>1</v>
      </c>
      <c r="E33" s="356">
        <v>10400</v>
      </c>
      <c r="F33" s="355">
        <v>0</v>
      </c>
    </row>
    <row r="34" spans="1:6" ht="15.75" x14ac:dyDescent="0.25">
      <c r="A34" s="464">
        <v>29</v>
      </c>
      <c r="B34" s="212" t="s">
        <v>19</v>
      </c>
      <c r="C34" s="210" t="s">
        <v>143</v>
      </c>
      <c r="D34" s="210" t="s">
        <v>143</v>
      </c>
      <c r="E34" s="355">
        <v>0</v>
      </c>
      <c r="F34" s="355">
        <v>0</v>
      </c>
    </row>
    <row r="35" spans="1:6" ht="15.75" x14ac:dyDescent="0.25">
      <c r="A35" s="464">
        <v>30</v>
      </c>
      <c r="B35" s="212" t="s">
        <v>20</v>
      </c>
      <c r="C35" s="210">
        <v>0</v>
      </c>
      <c r="D35" s="210">
        <v>1</v>
      </c>
      <c r="E35" s="356">
        <v>3717.07</v>
      </c>
      <c r="F35" s="355">
        <v>0</v>
      </c>
    </row>
    <row r="36" spans="1:6" ht="15.75" x14ac:dyDescent="0.25">
      <c r="A36" s="464">
        <v>31</v>
      </c>
      <c r="B36" s="212" t="s">
        <v>21</v>
      </c>
      <c r="C36" s="210">
        <v>0</v>
      </c>
      <c r="D36" s="210">
        <v>1</v>
      </c>
      <c r="E36" s="355">
        <v>0</v>
      </c>
      <c r="F36" s="355">
        <v>0</v>
      </c>
    </row>
    <row r="37" spans="1:6" ht="15.75" x14ac:dyDescent="0.25">
      <c r="A37" s="464">
        <v>32</v>
      </c>
      <c r="B37" s="212" t="s">
        <v>97</v>
      </c>
      <c r="C37" s="210" t="s">
        <v>143</v>
      </c>
      <c r="D37" s="210" t="s">
        <v>143</v>
      </c>
      <c r="E37" s="356">
        <v>70800.06</v>
      </c>
      <c r="F37" s="355">
        <v>0</v>
      </c>
    </row>
    <row r="38" spans="1:6" ht="15.75" x14ac:dyDescent="0.25">
      <c r="A38" s="464">
        <v>33</v>
      </c>
      <c r="B38" s="212" t="s">
        <v>22</v>
      </c>
      <c r="C38" s="210" t="s">
        <v>143</v>
      </c>
      <c r="D38" s="210" t="s">
        <v>143</v>
      </c>
      <c r="E38" s="355">
        <v>0</v>
      </c>
      <c r="F38" s="355">
        <v>0</v>
      </c>
    </row>
    <row r="39" spans="1:6" ht="15.75" x14ac:dyDescent="0.25">
      <c r="A39" s="464">
        <v>34</v>
      </c>
      <c r="B39" s="212" t="s">
        <v>23</v>
      </c>
      <c r="C39" s="210">
        <v>0</v>
      </c>
      <c r="D39" s="210">
        <v>0</v>
      </c>
      <c r="E39" s="355">
        <v>0</v>
      </c>
      <c r="F39" s="355">
        <v>0</v>
      </c>
    </row>
    <row r="40" spans="1:6" ht="15.75" x14ac:dyDescent="0.25">
      <c r="A40" s="464">
        <v>35</v>
      </c>
      <c r="B40" s="212" t="s">
        <v>77</v>
      </c>
      <c r="C40" s="210">
        <v>0</v>
      </c>
      <c r="D40" s="210">
        <v>0</v>
      </c>
      <c r="E40" s="355">
        <v>0</v>
      </c>
      <c r="F40" s="355">
        <v>0</v>
      </c>
    </row>
    <row r="41" spans="1:6" ht="15.75" x14ac:dyDescent="0.25">
      <c r="A41" s="464">
        <v>36</v>
      </c>
      <c r="B41" s="212" t="s">
        <v>110</v>
      </c>
      <c r="C41" s="652" t="s">
        <v>130</v>
      </c>
      <c r="D41" s="652"/>
      <c r="E41" s="652"/>
      <c r="F41" s="652"/>
    </row>
    <row r="42" spans="1:6" ht="15.75" x14ac:dyDescent="0.25">
      <c r="A42" s="464">
        <v>37</v>
      </c>
      <c r="B42" s="212" t="s">
        <v>24</v>
      </c>
      <c r="C42" s="210">
        <v>0</v>
      </c>
      <c r="D42" s="210">
        <v>12</v>
      </c>
      <c r="E42" s="356">
        <v>308369.18</v>
      </c>
      <c r="F42" s="355">
        <v>0</v>
      </c>
    </row>
    <row r="43" spans="1:6" ht="35.25" customHeight="1" x14ac:dyDescent="0.25">
      <c r="A43" s="464">
        <v>38</v>
      </c>
      <c r="B43" s="212" t="s">
        <v>98</v>
      </c>
      <c r="C43" s="210">
        <v>0</v>
      </c>
      <c r="D43" s="210">
        <v>7</v>
      </c>
      <c r="E43" s="356">
        <v>39728.82</v>
      </c>
      <c r="F43" s="355">
        <v>0</v>
      </c>
    </row>
    <row r="44" spans="1:6" ht="15.75" x14ac:dyDescent="0.25">
      <c r="A44" s="464">
        <v>39</v>
      </c>
      <c r="B44" s="212" t="s">
        <v>25</v>
      </c>
      <c r="C44" s="210">
        <v>0</v>
      </c>
      <c r="D44" s="210">
        <v>0</v>
      </c>
      <c r="E44" s="355">
        <v>0</v>
      </c>
      <c r="F44" s="355">
        <v>0</v>
      </c>
    </row>
    <row r="45" spans="1:6" ht="31.5" x14ac:dyDescent="0.25">
      <c r="A45" s="464">
        <v>40</v>
      </c>
      <c r="B45" s="212" t="s">
        <v>26</v>
      </c>
      <c r="C45" s="210" t="s">
        <v>143</v>
      </c>
      <c r="D45" s="210" t="s">
        <v>143</v>
      </c>
      <c r="E45" s="355">
        <v>0</v>
      </c>
      <c r="F45" s="355">
        <v>0</v>
      </c>
    </row>
    <row r="46" spans="1:6" ht="15.75" x14ac:dyDescent="0.25">
      <c r="A46" s="464">
        <v>41</v>
      </c>
      <c r="B46" s="212" t="s">
        <v>111</v>
      </c>
      <c r="C46" s="210">
        <v>0</v>
      </c>
      <c r="D46" s="210">
        <v>0</v>
      </c>
      <c r="E46" s="355">
        <v>0</v>
      </c>
      <c r="F46" s="355">
        <v>0</v>
      </c>
    </row>
    <row r="47" spans="1:6" ht="15.75" x14ac:dyDescent="0.25">
      <c r="A47" s="464">
        <v>42</v>
      </c>
      <c r="B47" s="212" t="s">
        <v>27</v>
      </c>
      <c r="C47" s="210">
        <v>0</v>
      </c>
      <c r="D47" s="210">
        <v>0</v>
      </c>
      <c r="E47" s="355">
        <v>0</v>
      </c>
      <c r="F47" s="355">
        <v>0</v>
      </c>
    </row>
    <row r="48" spans="1:6" ht="15.75" x14ac:dyDescent="0.25">
      <c r="A48" s="464">
        <v>43</v>
      </c>
      <c r="B48" s="212" t="s">
        <v>28</v>
      </c>
      <c r="C48" s="210">
        <v>0</v>
      </c>
      <c r="D48" s="210">
        <v>2</v>
      </c>
      <c r="E48" s="356">
        <v>224855</v>
      </c>
      <c r="F48" s="356" t="s">
        <v>125</v>
      </c>
    </row>
    <row r="49" spans="1:6" ht="15.75" x14ac:dyDescent="0.25">
      <c r="A49" s="464">
        <v>44</v>
      </c>
      <c r="B49" s="212" t="s">
        <v>29</v>
      </c>
      <c r="C49" s="210">
        <v>0</v>
      </c>
      <c r="D49" s="210">
        <v>31</v>
      </c>
      <c r="E49" s="356">
        <v>1454549.87</v>
      </c>
      <c r="F49" s="355">
        <v>0</v>
      </c>
    </row>
    <row r="50" spans="1:6" ht="15.75" x14ac:dyDescent="0.25">
      <c r="A50" s="464">
        <v>45</v>
      </c>
      <c r="B50" s="212" t="s">
        <v>30</v>
      </c>
      <c r="C50" s="210">
        <v>0</v>
      </c>
      <c r="D50" s="210">
        <v>1</v>
      </c>
      <c r="E50" s="356">
        <v>15000</v>
      </c>
      <c r="F50" s="355">
        <v>0</v>
      </c>
    </row>
    <row r="51" spans="1:6" ht="15.75" x14ac:dyDescent="0.25">
      <c r="A51" s="464">
        <v>46</v>
      </c>
      <c r="B51" s="212" t="s">
        <v>78</v>
      </c>
      <c r="C51" s="210">
        <v>0</v>
      </c>
      <c r="D51" s="210">
        <v>1</v>
      </c>
      <c r="E51" s="356">
        <v>290547.61</v>
      </c>
      <c r="F51" s="355">
        <v>0</v>
      </c>
    </row>
    <row r="52" spans="1:6" ht="15.75" x14ac:dyDescent="0.25">
      <c r="A52" s="464">
        <v>47</v>
      </c>
      <c r="B52" s="212" t="s">
        <v>79</v>
      </c>
      <c r="C52" s="210" t="s">
        <v>143</v>
      </c>
      <c r="D52" s="210" t="s">
        <v>143</v>
      </c>
      <c r="E52" s="356">
        <v>19204.61</v>
      </c>
      <c r="F52" s="355">
        <v>0</v>
      </c>
    </row>
    <row r="53" spans="1:6" ht="15.75" x14ac:dyDescent="0.25">
      <c r="A53" s="464">
        <v>48</v>
      </c>
      <c r="B53" s="212" t="s">
        <v>80</v>
      </c>
      <c r="C53" s="210">
        <v>0</v>
      </c>
      <c r="D53" s="210">
        <v>0</v>
      </c>
      <c r="E53" s="355">
        <v>0</v>
      </c>
      <c r="F53" s="355">
        <v>0</v>
      </c>
    </row>
    <row r="54" spans="1:6" ht="15.75" x14ac:dyDescent="0.25">
      <c r="A54" s="464">
        <v>49</v>
      </c>
      <c r="B54" s="212" t="s">
        <v>100</v>
      </c>
      <c r="C54" s="210">
        <v>0</v>
      </c>
      <c r="D54" s="210">
        <v>0</v>
      </c>
      <c r="E54" s="355">
        <v>0</v>
      </c>
      <c r="F54" s="355">
        <v>0</v>
      </c>
    </row>
    <row r="55" spans="1:6" ht="15.75" x14ac:dyDescent="0.25">
      <c r="A55" s="464">
        <v>50</v>
      </c>
      <c r="B55" s="212" t="s">
        <v>101</v>
      </c>
      <c r="C55" s="210">
        <v>0</v>
      </c>
      <c r="D55" s="210">
        <v>1</v>
      </c>
      <c r="E55" s="355">
        <v>0</v>
      </c>
      <c r="F55" s="355">
        <v>0</v>
      </c>
    </row>
    <row r="56" spans="1:6" ht="15.75" x14ac:dyDescent="0.25">
      <c r="A56" s="464">
        <v>51</v>
      </c>
      <c r="B56" s="212" t="s">
        <v>102</v>
      </c>
      <c r="C56" s="210" t="s">
        <v>143</v>
      </c>
      <c r="D56" s="210">
        <v>1</v>
      </c>
      <c r="E56" s="355">
        <v>0</v>
      </c>
      <c r="F56" s="355">
        <v>0</v>
      </c>
    </row>
    <row r="57" spans="1:6" ht="15.75" x14ac:dyDescent="0.25">
      <c r="A57" s="464">
        <v>52</v>
      </c>
      <c r="B57" s="212" t="s">
        <v>103</v>
      </c>
      <c r="C57" s="210">
        <v>0</v>
      </c>
      <c r="D57" s="210">
        <v>1</v>
      </c>
      <c r="E57" s="356">
        <v>165006.26</v>
      </c>
      <c r="F57" s="355">
        <v>0</v>
      </c>
    </row>
    <row r="58" spans="1:6" ht="15.75" x14ac:dyDescent="0.25">
      <c r="A58" s="464">
        <v>53</v>
      </c>
      <c r="B58" s="212" t="s">
        <v>112</v>
      </c>
      <c r="C58" s="210">
        <v>0</v>
      </c>
      <c r="D58" s="210">
        <v>0</v>
      </c>
      <c r="E58" s="353">
        <v>0</v>
      </c>
      <c r="F58" s="333" t="s">
        <v>125</v>
      </c>
    </row>
    <row r="59" spans="1:6" ht="15.75" x14ac:dyDescent="0.25">
      <c r="A59" s="464">
        <v>54</v>
      </c>
      <c r="B59" s="212" t="s">
        <v>113</v>
      </c>
      <c r="C59" s="210" t="s">
        <v>143</v>
      </c>
      <c r="D59" s="210" t="s">
        <v>143</v>
      </c>
      <c r="E59" s="353">
        <v>0</v>
      </c>
      <c r="F59" s="333" t="s">
        <v>125</v>
      </c>
    </row>
    <row r="60" spans="1:6" ht="35.25" customHeight="1" x14ac:dyDescent="0.25">
      <c r="A60" s="464">
        <v>55</v>
      </c>
      <c r="B60" s="212" t="s">
        <v>142</v>
      </c>
      <c r="C60" s="210">
        <v>1</v>
      </c>
      <c r="D60" s="210">
        <v>0</v>
      </c>
      <c r="E60" s="353">
        <v>0</v>
      </c>
      <c r="F60" s="353">
        <v>0</v>
      </c>
    </row>
    <row r="61" spans="1:6" ht="15.75" x14ac:dyDescent="0.25">
      <c r="A61" s="464">
        <v>56</v>
      </c>
      <c r="B61" s="212" t="s">
        <v>203</v>
      </c>
      <c r="C61" s="652" t="s">
        <v>130</v>
      </c>
      <c r="D61" s="652"/>
      <c r="E61" s="652"/>
      <c r="F61" s="652"/>
    </row>
    <row r="62" spans="1:6" ht="15.75" x14ac:dyDescent="0.25">
      <c r="A62" s="464">
        <v>57</v>
      </c>
      <c r="B62" s="212" t="s">
        <v>200</v>
      </c>
      <c r="C62" s="210">
        <v>0</v>
      </c>
      <c r="D62" s="210">
        <v>1</v>
      </c>
      <c r="E62" s="353">
        <v>0</v>
      </c>
      <c r="F62" s="353">
        <v>0</v>
      </c>
    </row>
    <row r="63" spans="1:6" x14ac:dyDescent="0.25">
      <c r="A63" s="486"/>
      <c r="B63" s="648"/>
      <c r="C63" s="648"/>
      <c r="D63" s="648"/>
      <c r="E63" s="38"/>
      <c r="F63" s="38"/>
    </row>
    <row r="64" spans="1:6" ht="15.75" x14ac:dyDescent="0.25">
      <c r="A64" s="487" t="s">
        <v>208</v>
      </c>
      <c r="B64" s="213" t="s">
        <v>206</v>
      </c>
    </row>
    <row r="65" spans="2:2" ht="31.5" x14ac:dyDescent="0.25">
      <c r="B65" s="213" t="s">
        <v>207</v>
      </c>
    </row>
    <row r="66" spans="2:2" ht="15.75" x14ac:dyDescent="0.25">
      <c r="B66" s="213"/>
    </row>
    <row r="67" spans="2:2" ht="15.75" x14ac:dyDescent="0.25">
      <c r="B67" s="213"/>
    </row>
  </sheetData>
  <mergeCells count="9">
    <mergeCell ref="B63:D63"/>
    <mergeCell ref="A4:F4"/>
    <mergeCell ref="E1:F1"/>
    <mergeCell ref="E2:F2"/>
    <mergeCell ref="C27:F27"/>
    <mergeCell ref="C41:F41"/>
    <mergeCell ref="C14:F14"/>
    <mergeCell ref="C18:F18"/>
    <mergeCell ref="C61:F61"/>
  </mergeCells>
  <pageMargins left="0.7" right="0.7" top="0.75" bottom="0.75" header="0.3" footer="0.3"/>
  <pageSetup scale="60"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D28"/>
  <sheetViews>
    <sheetView workbookViewId="0">
      <selection activeCell="C2" sqref="C2:D2"/>
    </sheetView>
  </sheetViews>
  <sheetFormatPr defaultRowHeight="15" x14ac:dyDescent="0.25"/>
  <cols>
    <col min="1" max="1" width="5.5703125" style="291" customWidth="1"/>
    <col min="2" max="2" width="9.7109375" style="291" customWidth="1"/>
    <col min="3" max="3" width="53.42578125" customWidth="1"/>
    <col min="4" max="4" width="15.5703125" style="291" customWidth="1"/>
  </cols>
  <sheetData>
    <row r="1" spans="1:4" ht="15.75" x14ac:dyDescent="0.25">
      <c r="C1" s="651" t="s">
        <v>457</v>
      </c>
      <c r="D1" s="651"/>
    </row>
    <row r="2" spans="1:4" ht="15.75" x14ac:dyDescent="0.25">
      <c r="C2" s="651" t="s">
        <v>598</v>
      </c>
      <c r="D2" s="651"/>
    </row>
    <row r="4" spans="1:4" ht="33.75" customHeight="1" x14ac:dyDescent="0.25">
      <c r="A4" s="653" t="s">
        <v>570</v>
      </c>
      <c r="B4" s="653"/>
      <c r="C4" s="653"/>
      <c r="D4" s="653"/>
    </row>
    <row r="5" spans="1:4" ht="51" x14ac:dyDescent="0.25">
      <c r="A5" s="481" t="s">
        <v>0</v>
      </c>
      <c r="B5" s="481" t="s">
        <v>455</v>
      </c>
      <c r="C5" s="319" t="s">
        <v>320</v>
      </c>
      <c r="D5" s="320" t="s">
        <v>456</v>
      </c>
    </row>
    <row r="6" spans="1:4" x14ac:dyDescent="0.25">
      <c r="A6" s="317">
        <v>1</v>
      </c>
      <c r="B6" s="317">
        <v>2</v>
      </c>
      <c r="C6" s="317">
        <v>3</v>
      </c>
      <c r="D6" s="317">
        <v>4</v>
      </c>
    </row>
    <row r="7" spans="1:4" ht="15.75" x14ac:dyDescent="0.25">
      <c r="A7" s="318" t="s">
        <v>342</v>
      </c>
      <c r="B7" s="466" t="s">
        <v>342</v>
      </c>
      <c r="C7" s="467" t="s">
        <v>316</v>
      </c>
      <c r="D7" s="496">
        <v>45000</v>
      </c>
    </row>
    <row r="8" spans="1:4" ht="15.75" x14ac:dyDescent="0.25">
      <c r="A8" s="318" t="s">
        <v>344</v>
      </c>
      <c r="B8" s="466" t="s">
        <v>344</v>
      </c>
      <c r="C8" s="467" t="s">
        <v>345</v>
      </c>
      <c r="D8" s="496">
        <v>45015</v>
      </c>
    </row>
    <row r="9" spans="1:4" ht="15.75" x14ac:dyDescent="0.25">
      <c r="A9" s="318" t="s">
        <v>346</v>
      </c>
      <c r="B9" s="466" t="s">
        <v>353</v>
      </c>
      <c r="C9" s="467" t="s">
        <v>5</v>
      </c>
      <c r="D9" s="496">
        <v>45037</v>
      </c>
    </row>
    <row r="10" spans="1:4" ht="15.75" x14ac:dyDescent="0.25">
      <c r="A10" s="318" t="s">
        <v>348</v>
      </c>
      <c r="B10" s="466" t="s">
        <v>364</v>
      </c>
      <c r="C10" s="467" t="s">
        <v>429</v>
      </c>
      <c r="D10" s="496">
        <v>45015</v>
      </c>
    </row>
    <row r="11" spans="1:4" ht="18.75" customHeight="1" x14ac:dyDescent="0.25">
      <c r="A11" s="318" t="s">
        <v>350</v>
      </c>
      <c r="B11" s="466" t="s">
        <v>354</v>
      </c>
      <c r="C11" s="467" t="s">
        <v>355</v>
      </c>
      <c r="D11" s="496">
        <v>45015</v>
      </c>
    </row>
    <row r="12" spans="1:4" ht="31.5" x14ac:dyDescent="0.25">
      <c r="A12" s="318" t="s">
        <v>347</v>
      </c>
      <c r="B12" s="466" t="s">
        <v>356</v>
      </c>
      <c r="C12" s="467" t="s">
        <v>357</v>
      </c>
      <c r="D12" s="496">
        <v>45016</v>
      </c>
    </row>
    <row r="13" spans="1:4" ht="15.75" x14ac:dyDescent="0.25">
      <c r="A13" s="318" t="s">
        <v>353</v>
      </c>
      <c r="B13" s="466" t="s">
        <v>361</v>
      </c>
      <c r="C13" s="467" t="s">
        <v>32</v>
      </c>
      <c r="D13" s="496">
        <v>45016</v>
      </c>
    </row>
    <row r="14" spans="1:4" ht="15.75" x14ac:dyDescent="0.25">
      <c r="A14" s="318" t="s">
        <v>349</v>
      </c>
      <c r="B14" s="466" t="s">
        <v>365</v>
      </c>
      <c r="C14" s="467" t="s">
        <v>366</v>
      </c>
      <c r="D14" s="496">
        <v>45016</v>
      </c>
    </row>
    <row r="15" spans="1:4" ht="18.75" customHeight="1" x14ac:dyDescent="0.25">
      <c r="A15" s="318" t="s">
        <v>358</v>
      </c>
      <c r="B15" s="466" t="s">
        <v>399</v>
      </c>
      <c r="C15" s="467" t="s">
        <v>73</v>
      </c>
      <c r="D15" s="496">
        <v>45029</v>
      </c>
    </row>
    <row r="16" spans="1:4" ht="15.75" x14ac:dyDescent="0.25">
      <c r="A16" s="318" t="s">
        <v>351</v>
      </c>
      <c r="B16" s="466" t="s">
        <v>377</v>
      </c>
      <c r="C16" s="467" t="s">
        <v>17</v>
      </c>
      <c r="D16" s="496">
        <v>45016</v>
      </c>
    </row>
    <row r="17" spans="1:4" ht="17.25" customHeight="1" x14ac:dyDescent="0.25">
      <c r="A17" s="318" t="s">
        <v>362</v>
      </c>
      <c r="B17" s="466" t="s">
        <v>378</v>
      </c>
      <c r="C17" s="467" t="s">
        <v>379</v>
      </c>
      <c r="D17" s="496">
        <v>45029</v>
      </c>
    </row>
    <row r="18" spans="1:4" ht="17.25" customHeight="1" x14ac:dyDescent="0.25">
      <c r="A18" s="318" t="s">
        <v>364</v>
      </c>
      <c r="B18" s="466" t="s">
        <v>383</v>
      </c>
      <c r="C18" s="467" t="s">
        <v>384</v>
      </c>
      <c r="D18" s="496">
        <v>45009</v>
      </c>
    </row>
    <row r="19" spans="1:4" ht="15.75" x14ac:dyDescent="0.25">
      <c r="A19" s="318" t="s">
        <v>352</v>
      </c>
      <c r="B19" s="466" t="s">
        <v>389</v>
      </c>
      <c r="C19" s="467" t="s">
        <v>23</v>
      </c>
      <c r="D19" s="496">
        <v>45029</v>
      </c>
    </row>
    <row r="20" spans="1:4" ht="19.5" customHeight="1" x14ac:dyDescent="0.25">
      <c r="A20" s="318" t="s">
        <v>368</v>
      </c>
      <c r="B20" s="466" t="s">
        <v>391</v>
      </c>
      <c r="C20" s="467" t="s">
        <v>137</v>
      </c>
      <c r="D20" s="496">
        <v>45016</v>
      </c>
    </row>
    <row r="21" spans="1:4" ht="31.5" x14ac:dyDescent="0.25">
      <c r="A21" s="318" t="s">
        <v>371</v>
      </c>
      <c r="B21" s="466" t="s">
        <v>392</v>
      </c>
      <c r="C21" s="467" t="s">
        <v>98</v>
      </c>
      <c r="D21" s="496">
        <v>45016</v>
      </c>
    </row>
    <row r="22" spans="1:4" ht="15.75" x14ac:dyDescent="0.25">
      <c r="A22" s="318" t="s">
        <v>373</v>
      </c>
      <c r="B22" s="466" t="s">
        <v>394</v>
      </c>
      <c r="C22" s="467" t="s">
        <v>25</v>
      </c>
      <c r="D22" s="497">
        <v>45016</v>
      </c>
    </row>
    <row r="23" spans="1:4" ht="19.5" customHeight="1" x14ac:dyDescent="0.25">
      <c r="A23" s="318" t="s">
        <v>376</v>
      </c>
      <c r="B23" s="466" t="s">
        <v>439</v>
      </c>
      <c r="C23" s="467" t="s">
        <v>440</v>
      </c>
      <c r="D23" s="496">
        <v>45042</v>
      </c>
    </row>
    <row r="24" spans="1:4" ht="18.75" customHeight="1" x14ac:dyDescent="0.25">
      <c r="A24" s="318" t="s">
        <v>354</v>
      </c>
      <c r="B24" s="466" t="s">
        <v>406</v>
      </c>
      <c r="C24" s="467" t="s">
        <v>102</v>
      </c>
      <c r="D24" s="496">
        <v>45048</v>
      </c>
    </row>
    <row r="25" spans="1:4" ht="31.5" x14ac:dyDescent="0.25">
      <c r="A25" s="318" t="s">
        <v>356</v>
      </c>
      <c r="B25" s="466" t="s">
        <v>407</v>
      </c>
      <c r="C25" s="467" t="s">
        <v>155</v>
      </c>
      <c r="D25" s="496">
        <v>45012</v>
      </c>
    </row>
    <row r="26" spans="1:4" ht="18.75" customHeight="1" x14ac:dyDescent="0.25">
      <c r="A26" s="318" t="s">
        <v>382</v>
      </c>
      <c r="B26" s="466" t="s">
        <v>446</v>
      </c>
      <c r="C26" s="467" t="s">
        <v>113</v>
      </c>
      <c r="D26" s="496">
        <v>45015</v>
      </c>
    </row>
    <row r="27" spans="1:4" ht="15.75" x14ac:dyDescent="0.25">
      <c r="A27" s="318" t="s">
        <v>385</v>
      </c>
      <c r="B27" s="466" t="s">
        <v>409</v>
      </c>
      <c r="C27" s="467" t="s">
        <v>200</v>
      </c>
      <c r="D27" s="496">
        <v>45012</v>
      </c>
    </row>
    <row r="28" spans="1:4" ht="15.75" x14ac:dyDescent="0.25">
      <c r="A28" s="321"/>
      <c r="B28" s="321"/>
      <c r="C28" s="322" t="s">
        <v>458</v>
      </c>
      <c r="D28" s="323">
        <v>21</v>
      </c>
    </row>
  </sheetData>
  <mergeCells count="3">
    <mergeCell ref="A4:D4"/>
    <mergeCell ref="C1:D1"/>
    <mergeCell ref="C2:D2"/>
  </mergeCells>
  <pageMargins left="0.7" right="0.7" top="0.75" bottom="0.75" header="0.3" footer="0.3"/>
  <pageSetup paperSize="9" fitToHeight="0" orientation="portrait"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C43"/>
  <sheetViews>
    <sheetView topLeftCell="A4" workbookViewId="0">
      <selection activeCell="C2" sqref="C2"/>
    </sheetView>
  </sheetViews>
  <sheetFormatPr defaultRowHeight="15" x14ac:dyDescent="0.25"/>
  <cols>
    <col min="1" max="1" width="6.140625" style="291" customWidth="1"/>
    <col min="2" max="2" width="10.5703125" style="291" customWidth="1"/>
    <col min="3" max="3" width="62.140625" customWidth="1"/>
  </cols>
  <sheetData>
    <row r="1" spans="1:3" ht="15.75" x14ac:dyDescent="0.25">
      <c r="C1" s="432" t="s">
        <v>460</v>
      </c>
    </row>
    <row r="2" spans="1:3" ht="15.75" x14ac:dyDescent="0.25">
      <c r="C2" s="432" t="s">
        <v>598</v>
      </c>
    </row>
    <row r="4" spans="1:3" ht="31.5" customHeight="1" x14ac:dyDescent="0.25">
      <c r="A4" s="653" t="s">
        <v>571</v>
      </c>
      <c r="B4" s="653"/>
      <c r="C4" s="653"/>
    </row>
    <row r="5" spans="1:3" ht="51" x14ac:dyDescent="0.25">
      <c r="A5" s="481" t="s">
        <v>0</v>
      </c>
      <c r="B5" s="481" t="s">
        <v>455</v>
      </c>
      <c r="C5" s="319" t="s">
        <v>320</v>
      </c>
    </row>
    <row r="6" spans="1:3" x14ac:dyDescent="0.25">
      <c r="A6" s="317">
        <v>1</v>
      </c>
      <c r="B6" s="317">
        <v>2</v>
      </c>
      <c r="C6" s="317">
        <v>3</v>
      </c>
    </row>
    <row r="7" spans="1:3" ht="15.75" x14ac:dyDescent="0.25">
      <c r="A7" s="318" t="s">
        <v>532</v>
      </c>
      <c r="B7" s="466" t="s">
        <v>347</v>
      </c>
      <c r="C7" s="465" t="s">
        <v>4</v>
      </c>
    </row>
    <row r="8" spans="1:3" ht="15.75" x14ac:dyDescent="0.25">
      <c r="A8" s="318" t="s">
        <v>533</v>
      </c>
      <c r="B8" s="466" t="s">
        <v>349</v>
      </c>
      <c r="C8" s="465" t="s">
        <v>40</v>
      </c>
    </row>
    <row r="9" spans="1:3" ht="15.75" x14ac:dyDescent="0.25">
      <c r="A9" s="318" t="s">
        <v>534</v>
      </c>
      <c r="B9" s="466" t="s">
        <v>351</v>
      </c>
      <c r="C9" s="465" t="s">
        <v>317</v>
      </c>
    </row>
    <row r="10" spans="1:3" ht="15.75" x14ac:dyDescent="0.25">
      <c r="A10" s="318" t="s">
        <v>535</v>
      </c>
      <c r="B10" s="466" t="s">
        <v>352</v>
      </c>
      <c r="C10" s="465" t="s">
        <v>9</v>
      </c>
    </row>
    <row r="11" spans="1:3" ht="15.75" x14ac:dyDescent="0.25">
      <c r="A11" s="318" t="s">
        <v>536</v>
      </c>
      <c r="B11" s="466" t="s">
        <v>371</v>
      </c>
      <c r="C11" s="465" t="s">
        <v>105</v>
      </c>
    </row>
    <row r="12" spans="1:3" ht="15.75" x14ac:dyDescent="0.25">
      <c r="A12" s="318" t="s">
        <v>537</v>
      </c>
      <c r="B12" s="466" t="s">
        <v>373</v>
      </c>
      <c r="C12" s="465" t="s">
        <v>106</v>
      </c>
    </row>
    <row r="13" spans="1:3" ht="15.75" x14ac:dyDescent="0.25">
      <c r="A13" s="318" t="s">
        <v>538</v>
      </c>
      <c r="B13" s="466" t="s">
        <v>385</v>
      </c>
      <c r="C13" s="465" t="s">
        <v>11</v>
      </c>
    </row>
    <row r="14" spans="1:3" ht="15.75" x14ac:dyDescent="0.25">
      <c r="A14" s="318" t="s">
        <v>539</v>
      </c>
      <c r="B14" s="466" t="s">
        <v>359</v>
      </c>
      <c r="C14" s="465" t="s">
        <v>360</v>
      </c>
    </row>
    <row r="15" spans="1:3" ht="15.75" x14ac:dyDescent="0.25">
      <c r="A15" s="318" t="s">
        <v>540</v>
      </c>
      <c r="B15" s="466" t="s">
        <v>388</v>
      </c>
      <c r="C15" s="465" t="s">
        <v>321</v>
      </c>
    </row>
    <row r="16" spans="1:3" ht="15.75" x14ac:dyDescent="0.25">
      <c r="A16" s="318" t="s">
        <v>541</v>
      </c>
      <c r="B16" s="466" t="s">
        <v>363</v>
      </c>
      <c r="C16" s="465" t="s">
        <v>13</v>
      </c>
    </row>
    <row r="17" spans="1:3" ht="15.75" x14ac:dyDescent="0.25">
      <c r="A17" s="318" t="s">
        <v>542</v>
      </c>
      <c r="B17" s="466" t="s">
        <v>367</v>
      </c>
      <c r="C17" s="465" t="s">
        <v>14</v>
      </c>
    </row>
    <row r="18" spans="1:3" ht="15.75" x14ac:dyDescent="0.25">
      <c r="A18" s="318" t="s">
        <v>543</v>
      </c>
      <c r="B18" s="466" t="s">
        <v>369</v>
      </c>
      <c r="C18" s="465" t="s">
        <v>370</v>
      </c>
    </row>
    <row r="19" spans="1:3" ht="15.75" x14ac:dyDescent="0.25">
      <c r="A19" s="318" t="s">
        <v>544</v>
      </c>
      <c r="B19" s="466" t="s">
        <v>408</v>
      </c>
      <c r="C19" s="465" t="s">
        <v>430</v>
      </c>
    </row>
    <row r="20" spans="1:3" ht="15.75" x14ac:dyDescent="0.25">
      <c r="A20" s="318" t="s">
        <v>545</v>
      </c>
      <c r="B20" s="466" t="s">
        <v>431</v>
      </c>
      <c r="C20" s="465" t="s">
        <v>74</v>
      </c>
    </row>
    <row r="21" spans="1:3" ht="15.75" x14ac:dyDescent="0.25">
      <c r="A21" s="318" t="s">
        <v>546</v>
      </c>
      <c r="B21" s="466" t="s">
        <v>372</v>
      </c>
      <c r="C21" s="465" t="s">
        <v>37</v>
      </c>
    </row>
    <row r="22" spans="1:3" ht="15.75" x14ac:dyDescent="0.25">
      <c r="A22" s="318" t="s">
        <v>547</v>
      </c>
      <c r="B22" s="466" t="s">
        <v>374</v>
      </c>
      <c r="C22" s="465" t="s">
        <v>375</v>
      </c>
    </row>
    <row r="23" spans="1:3" ht="15.75" x14ac:dyDescent="0.25">
      <c r="A23" s="318" t="s">
        <v>548</v>
      </c>
      <c r="B23" s="466" t="s">
        <v>380</v>
      </c>
      <c r="C23" s="465" t="s">
        <v>381</v>
      </c>
    </row>
    <row r="24" spans="1:3" ht="15.75" x14ac:dyDescent="0.25">
      <c r="A24" s="318" t="s">
        <v>549</v>
      </c>
      <c r="B24" s="466" t="s">
        <v>386</v>
      </c>
      <c r="C24" s="465" t="s">
        <v>330</v>
      </c>
    </row>
    <row r="25" spans="1:3" ht="15.75" x14ac:dyDescent="0.25">
      <c r="A25" s="318" t="s">
        <v>550</v>
      </c>
      <c r="B25" s="466" t="s">
        <v>387</v>
      </c>
      <c r="C25" s="465" t="s">
        <v>21</v>
      </c>
    </row>
    <row r="26" spans="1:3" ht="15.75" x14ac:dyDescent="0.25">
      <c r="A26" s="318" t="s">
        <v>551</v>
      </c>
      <c r="B26" s="466" t="s">
        <v>432</v>
      </c>
      <c r="C26" s="465" t="s">
        <v>97</v>
      </c>
    </row>
    <row r="27" spans="1:3" ht="15.75" x14ac:dyDescent="0.25">
      <c r="A27" s="318" t="s">
        <v>552</v>
      </c>
      <c r="B27" s="466" t="s">
        <v>433</v>
      </c>
      <c r="C27" s="465" t="s">
        <v>22</v>
      </c>
    </row>
    <row r="28" spans="1:3" ht="15.75" x14ac:dyDescent="0.25">
      <c r="A28" s="318" t="s">
        <v>553</v>
      </c>
      <c r="B28" s="466" t="s">
        <v>434</v>
      </c>
      <c r="C28" s="465" t="s">
        <v>39</v>
      </c>
    </row>
    <row r="29" spans="1:3" ht="15.75" x14ac:dyDescent="0.25">
      <c r="A29" s="318" t="s">
        <v>554</v>
      </c>
      <c r="B29" s="466" t="s">
        <v>436</v>
      </c>
      <c r="C29" s="465" t="s">
        <v>110</v>
      </c>
    </row>
    <row r="30" spans="1:3" ht="31.5" x14ac:dyDescent="0.25">
      <c r="A30" s="318" t="s">
        <v>555</v>
      </c>
      <c r="B30" s="466" t="s">
        <v>395</v>
      </c>
      <c r="C30" s="465" t="s">
        <v>26</v>
      </c>
    </row>
    <row r="31" spans="1:3" ht="15.75" x14ac:dyDescent="0.25">
      <c r="A31" s="318" t="s">
        <v>556</v>
      </c>
      <c r="B31" s="466" t="s">
        <v>397</v>
      </c>
      <c r="C31" s="465" t="s">
        <v>111</v>
      </c>
    </row>
    <row r="32" spans="1:3" ht="15.75" x14ac:dyDescent="0.25">
      <c r="A32" s="318" t="s">
        <v>557</v>
      </c>
      <c r="B32" s="466" t="s">
        <v>398</v>
      </c>
      <c r="C32" s="465" t="s">
        <v>27</v>
      </c>
    </row>
    <row r="33" spans="1:3" ht="15.75" x14ac:dyDescent="0.25">
      <c r="A33" s="318" t="s">
        <v>558</v>
      </c>
      <c r="B33" s="466" t="s">
        <v>438</v>
      </c>
      <c r="C33" s="465" t="s">
        <v>28</v>
      </c>
    </row>
    <row r="34" spans="1:3" ht="15.75" x14ac:dyDescent="0.25">
      <c r="A34" s="318" t="s">
        <v>559</v>
      </c>
      <c r="B34" s="466" t="s">
        <v>441</v>
      </c>
      <c r="C34" s="465" t="s">
        <v>188</v>
      </c>
    </row>
    <row r="35" spans="1:3" ht="16.5" customHeight="1" x14ac:dyDescent="0.25">
      <c r="A35" s="318" t="s">
        <v>560</v>
      </c>
      <c r="B35" s="466" t="s">
        <v>400</v>
      </c>
      <c r="C35" s="465" t="s">
        <v>401</v>
      </c>
    </row>
    <row r="36" spans="1:3" ht="15.75" x14ac:dyDescent="0.25">
      <c r="A36" s="318" t="s">
        <v>561</v>
      </c>
      <c r="B36" s="466" t="s">
        <v>442</v>
      </c>
      <c r="C36" s="465" t="s">
        <v>493</v>
      </c>
    </row>
    <row r="37" spans="1:3" ht="15.75" x14ac:dyDescent="0.25">
      <c r="A37" s="318" t="s">
        <v>562</v>
      </c>
      <c r="B37" s="466" t="s">
        <v>403</v>
      </c>
      <c r="C37" s="465" t="s">
        <v>80</v>
      </c>
    </row>
    <row r="38" spans="1:3" ht="15.75" x14ac:dyDescent="0.25">
      <c r="A38" s="318" t="s">
        <v>563</v>
      </c>
      <c r="B38" s="466" t="s">
        <v>405</v>
      </c>
      <c r="C38" s="465" t="s">
        <v>325</v>
      </c>
    </row>
    <row r="39" spans="1:3" ht="15.75" x14ac:dyDescent="0.25">
      <c r="A39" s="318" t="s">
        <v>564</v>
      </c>
      <c r="B39" s="466" t="s">
        <v>443</v>
      </c>
      <c r="C39" s="465" t="s">
        <v>101</v>
      </c>
    </row>
    <row r="40" spans="1:3" ht="15.75" x14ac:dyDescent="0.25">
      <c r="A40" s="318" t="s">
        <v>565</v>
      </c>
      <c r="B40" s="466" t="s">
        <v>444</v>
      </c>
      <c r="C40" s="465" t="s">
        <v>112</v>
      </c>
    </row>
    <row r="41" spans="1:3" ht="15.75" x14ac:dyDescent="0.25">
      <c r="A41" s="318" t="s">
        <v>566</v>
      </c>
      <c r="B41" s="466" t="s">
        <v>447</v>
      </c>
      <c r="C41" s="465" t="s">
        <v>142</v>
      </c>
    </row>
    <row r="42" spans="1:3" ht="15.75" x14ac:dyDescent="0.25">
      <c r="A42" s="318" t="s">
        <v>567</v>
      </c>
      <c r="B42" s="466" t="s">
        <v>448</v>
      </c>
      <c r="C42" s="465" t="s">
        <v>203</v>
      </c>
    </row>
    <row r="43" spans="1:3" ht="15.75" x14ac:dyDescent="0.25">
      <c r="A43" s="321"/>
      <c r="B43" s="321"/>
      <c r="C43" s="322" t="s">
        <v>504</v>
      </c>
    </row>
  </sheetData>
  <mergeCells count="1">
    <mergeCell ref="A4:C4"/>
  </mergeCells>
  <pageMargins left="0.7" right="0.7" top="0.75" bottom="0.75" header="0.3" footer="0.3"/>
  <pageSetup paperSize="9" fitToHeight="0" orientation="portrait"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E42"/>
  <sheetViews>
    <sheetView workbookViewId="0">
      <selection activeCell="C3" sqref="C3:D3"/>
    </sheetView>
  </sheetViews>
  <sheetFormatPr defaultRowHeight="15" x14ac:dyDescent="0.25"/>
  <cols>
    <col min="1" max="1" width="5.7109375" style="291" customWidth="1"/>
    <col min="2" max="2" width="10" style="291" customWidth="1"/>
    <col min="3" max="3" width="49.85546875" customWidth="1"/>
    <col min="4" max="4" width="14.5703125" customWidth="1"/>
    <col min="5" max="5" width="34.7109375" style="270" customWidth="1"/>
  </cols>
  <sheetData>
    <row r="2" spans="1:4" ht="15.75" x14ac:dyDescent="0.25">
      <c r="C2" s="651" t="s">
        <v>506</v>
      </c>
      <c r="D2" s="651"/>
    </row>
    <row r="3" spans="1:4" ht="15.75" x14ac:dyDescent="0.25">
      <c r="C3" s="651" t="s">
        <v>598</v>
      </c>
      <c r="D3" s="651"/>
    </row>
    <row r="5" spans="1:4" ht="33" customHeight="1" x14ac:dyDescent="0.25">
      <c r="A5" s="653" t="s">
        <v>574</v>
      </c>
      <c r="B5" s="653"/>
      <c r="C5" s="653"/>
      <c r="D5" s="653"/>
    </row>
    <row r="6" spans="1:4" ht="51" x14ac:dyDescent="0.25">
      <c r="A6" s="473" t="s">
        <v>0</v>
      </c>
      <c r="B6" s="473" t="s">
        <v>455</v>
      </c>
      <c r="C6" s="325" t="s">
        <v>320</v>
      </c>
      <c r="D6" s="273" t="s">
        <v>456</v>
      </c>
    </row>
    <row r="7" spans="1:4" x14ac:dyDescent="0.25">
      <c r="A7" s="324">
        <v>1</v>
      </c>
      <c r="B7" s="324">
        <v>2</v>
      </c>
      <c r="C7" s="324">
        <v>3</v>
      </c>
      <c r="D7" s="324">
        <v>4</v>
      </c>
    </row>
    <row r="8" spans="1:4" ht="15.75" x14ac:dyDescent="0.25">
      <c r="A8" s="326" t="s">
        <v>342</v>
      </c>
      <c r="B8" s="470" t="s">
        <v>342</v>
      </c>
      <c r="C8" s="471" t="s">
        <v>316</v>
      </c>
      <c r="D8" s="468">
        <v>45036</v>
      </c>
    </row>
    <row r="9" spans="1:4" ht="31.5" x14ac:dyDescent="0.25">
      <c r="A9" s="326" t="s">
        <v>344</v>
      </c>
      <c r="B9" s="470" t="s">
        <v>344</v>
      </c>
      <c r="C9" s="471" t="s">
        <v>345</v>
      </c>
      <c r="D9" s="468" t="s">
        <v>459</v>
      </c>
    </row>
    <row r="10" spans="1:4" ht="15.75" x14ac:dyDescent="0.25">
      <c r="A10" s="326" t="s">
        <v>346</v>
      </c>
      <c r="B10" s="470" t="s">
        <v>347</v>
      </c>
      <c r="C10" s="471" t="s">
        <v>4</v>
      </c>
      <c r="D10" s="468">
        <v>45022</v>
      </c>
    </row>
    <row r="11" spans="1:4" ht="15.75" x14ac:dyDescent="0.25">
      <c r="A11" s="326" t="s">
        <v>348</v>
      </c>
      <c r="B11" s="470" t="s">
        <v>349</v>
      </c>
      <c r="C11" s="471" t="s">
        <v>40</v>
      </c>
      <c r="D11" s="468">
        <v>45036</v>
      </c>
    </row>
    <row r="12" spans="1:4" ht="15.75" x14ac:dyDescent="0.25">
      <c r="A12" s="326" t="s">
        <v>350</v>
      </c>
      <c r="B12" s="470" t="s">
        <v>351</v>
      </c>
      <c r="C12" s="471" t="s">
        <v>317</v>
      </c>
      <c r="D12" s="468">
        <v>45015</v>
      </c>
    </row>
    <row r="13" spans="1:4" ht="15.75" x14ac:dyDescent="0.25">
      <c r="A13" s="326" t="s">
        <v>347</v>
      </c>
      <c r="B13" s="470" t="s">
        <v>364</v>
      </c>
      <c r="C13" s="471" t="s">
        <v>429</v>
      </c>
      <c r="D13" s="468">
        <v>45019</v>
      </c>
    </row>
    <row r="14" spans="1:4" ht="15.75" x14ac:dyDescent="0.25">
      <c r="A14" s="326" t="s">
        <v>353</v>
      </c>
      <c r="B14" s="470" t="s">
        <v>352</v>
      </c>
      <c r="C14" s="471" t="s">
        <v>9</v>
      </c>
      <c r="D14" s="468">
        <v>45015</v>
      </c>
    </row>
    <row r="15" spans="1:4" ht="31.5" x14ac:dyDescent="0.25">
      <c r="A15" s="326" t="s">
        <v>349</v>
      </c>
      <c r="B15" s="470" t="s">
        <v>354</v>
      </c>
      <c r="C15" s="471" t="s">
        <v>355</v>
      </c>
      <c r="D15" s="468">
        <v>45016</v>
      </c>
    </row>
    <row r="16" spans="1:4" ht="31.5" x14ac:dyDescent="0.25">
      <c r="A16" s="326" t="s">
        <v>358</v>
      </c>
      <c r="B16" s="470" t="s">
        <v>356</v>
      </c>
      <c r="C16" s="471" t="s">
        <v>357</v>
      </c>
      <c r="D16" s="468">
        <v>45029</v>
      </c>
    </row>
    <row r="17" spans="1:4" ht="15.75" x14ac:dyDescent="0.25">
      <c r="A17" s="326" t="s">
        <v>351</v>
      </c>
      <c r="B17" s="470" t="s">
        <v>359</v>
      </c>
      <c r="C17" s="471" t="s">
        <v>360</v>
      </c>
      <c r="D17" s="468">
        <v>45036</v>
      </c>
    </row>
    <row r="18" spans="1:4" ht="15.75" x14ac:dyDescent="0.25">
      <c r="A18" s="326" t="s">
        <v>362</v>
      </c>
      <c r="B18" s="470" t="s">
        <v>361</v>
      </c>
      <c r="C18" s="471" t="s">
        <v>32</v>
      </c>
      <c r="D18" s="468">
        <v>45050</v>
      </c>
    </row>
    <row r="19" spans="1:4" ht="15.75" x14ac:dyDescent="0.25">
      <c r="A19" s="326" t="s">
        <v>364</v>
      </c>
      <c r="B19" s="470" t="s">
        <v>363</v>
      </c>
      <c r="C19" s="471" t="s">
        <v>13</v>
      </c>
      <c r="D19" s="468">
        <v>45027</v>
      </c>
    </row>
    <row r="20" spans="1:4" ht="15.75" x14ac:dyDescent="0.25">
      <c r="A20" s="326" t="s">
        <v>352</v>
      </c>
      <c r="B20" s="470" t="s">
        <v>365</v>
      </c>
      <c r="C20" s="471" t="s">
        <v>366</v>
      </c>
      <c r="D20" s="468">
        <v>45036</v>
      </c>
    </row>
    <row r="21" spans="1:4" ht="17.25" customHeight="1" x14ac:dyDescent="0.25">
      <c r="A21" s="326" t="s">
        <v>368</v>
      </c>
      <c r="B21" s="470" t="s">
        <v>399</v>
      </c>
      <c r="C21" s="471" t="s">
        <v>73</v>
      </c>
      <c r="D21" s="468">
        <v>44992</v>
      </c>
    </row>
    <row r="22" spans="1:4" ht="15.75" x14ac:dyDescent="0.25">
      <c r="A22" s="326" t="s">
        <v>371</v>
      </c>
      <c r="B22" s="470" t="s">
        <v>372</v>
      </c>
      <c r="C22" s="471" t="s">
        <v>37</v>
      </c>
      <c r="D22" s="468">
        <v>45037</v>
      </c>
    </row>
    <row r="23" spans="1:4" ht="15.75" x14ac:dyDescent="0.25">
      <c r="A23" s="326" t="s">
        <v>373</v>
      </c>
      <c r="B23" s="470" t="s">
        <v>374</v>
      </c>
      <c r="C23" s="471" t="s">
        <v>375</v>
      </c>
      <c r="D23" s="468">
        <v>45022</v>
      </c>
    </row>
    <row r="24" spans="1:4" ht="15.75" x14ac:dyDescent="0.25">
      <c r="A24" s="326" t="s">
        <v>376</v>
      </c>
      <c r="B24" s="470" t="s">
        <v>377</v>
      </c>
      <c r="C24" s="471" t="s">
        <v>17</v>
      </c>
      <c r="D24" s="468">
        <v>45035</v>
      </c>
    </row>
    <row r="25" spans="1:4" ht="15.75" x14ac:dyDescent="0.25">
      <c r="A25" s="326" t="s">
        <v>354</v>
      </c>
      <c r="B25" s="470" t="s">
        <v>380</v>
      </c>
      <c r="C25" s="471" t="s">
        <v>381</v>
      </c>
      <c r="D25" s="469">
        <v>45016</v>
      </c>
    </row>
    <row r="26" spans="1:4" ht="15.75" x14ac:dyDescent="0.25">
      <c r="A26" s="326" t="s">
        <v>356</v>
      </c>
      <c r="B26" s="470" t="s">
        <v>383</v>
      </c>
      <c r="C26" s="471" t="s">
        <v>384</v>
      </c>
      <c r="D26" s="468">
        <v>45021</v>
      </c>
    </row>
    <row r="27" spans="1:4" ht="15.75" x14ac:dyDescent="0.25">
      <c r="A27" s="326" t="s">
        <v>382</v>
      </c>
      <c r="B27" s="470" t="s">
        <v>386</v>
      </c>
      <c r="C27" s="471" t="s">
        <v>330</v>
      </c>
      <c r="D27" s="468">
        <v>45020</v>
      </c>
    </row>
    <row r="28" spans="1:4" ht="31.5" x14ac:dyDescent="0.25">
      <c r="A28" s="326" t="s">
        <v>385</v>
      </c>
      <c r="B28" s="470" t="s">
        <v>387</v>
      </c>
      <c r="C28" s="471" t="s">
        <v>21</v>
      </c>
      <c r="D28" s="468">
        <v>45019</v>
      </c>
    </row>
    <row r="29" spans="1:4" ht="15.75" x14ac:dyDescent="0.25">
      <c r="A29" s="326" t="s">
        <v>359</v>
      </c>
      <c r="B29" s="470" t="s">
        <v>432</v>
      </c>
      <c r="C29" s="471" t="s">
        <v>97</v>
      </c>
      <c r="D29" s="468">
        <v>45027</v>
      </c>
    </row>
    <row r="30" spans="1:4" ht="15.75" x14ac:dyDescent="0.25">
      <c r="A30" s="326" t="s">
        <v>388</v>
      </c>
      <c r="B30" s="470" t="s">
        <v>434</v>
      </c>
      <c r="C30" s="471" t="s">
        <v>507</v>
      </c>
      <c r="D30" s="468">
        <v>45022</v>
      </c>
    </row>
    <row r="31" spans="1:4" ht="31.5" x14ac:dyDescent="0.25">
      <c r="A31" s="326" t="s">
        <v>390</v>
      </c>
      <c r="B31" s="470" t="s">
        <v>392</v>
      </c>
      <c r="C31" s="471" t="s">
        <v>98</v>
      </c>
      <c r="D31" s="468">
        <v>45020</v>
      </c>
    </row>
    <row r="32" spans="1:4" ht="15.75" x14ac:dyDescent="0.25">
      <c r="A32" s="326" t="s">
        <v>361</v>
      </c>
      <c r="B32" s="470" t="s">
        <v>397</v>
      </c>
      <c r="C32" s="471" t="s">
        <v>111</v>
      </c>
      <c r="D32" s="468">
        <v>45015</v>
      </c>
    </row>
    <row r="33" spans="1:4" ht="31.5" x14ac:dyDescent="0.25">
      <c r="A33" s="326" t="s">
        <v>393</v>
      </c>
      <c r="B33" s="470" t="s">
        <v>398</v>
      </c>
      <c r="C33" s="471" t="s">
        <v>27</v>
      </c>
      <c r="D33" s="468">
        <v>45009</v>
      </c>
    </row>
    <row r="34" spans="1:4" ht="15.75" x14ac:dyDescent="0.25">
      <c r="A34" s="326" t="s">
        <v>363</v>
      </c>
      <c r="B34" s="470" t="s">
        <v>438</v>
      </c>
      <c r="C34" s="471" t="s">
        <v>28</v>
      </c>
      <c r="D34" s="468">
        <v>45036</v>
      </c>
    </row>
    <row r="35" spans="1:4" ht="15.75" x14ac:dyDescent="0.25">
      <c r="A35" s="326" t="s">
        <v>396</v>
      </c>
      <c r="B35" s="470" t="s">
        <v>439</v>
      </c>
      <c r="C35" s="471" t="s">
        <v>440</v>
      </c>
      <c r="D35" s="468">
        <v>45036</v>
      </c>
    </row>
    <row r="36" spans="1:4" ht="15.75" x14ac:dyDescent="0.25">
      <c r="A36" s="326" t="s">
        <v>365</v>
      </c>
      <c r="B36" s="470" t="s">
        <v>441</v>
      </c>
      <c r="C36" s="471" t="s">
        <v>188</v>
      </c>
      <c r="D36" s="468">
        <v>45020</v>
      </c>
    </row>
    <row r="37" spans="1:4" ht="31.5" x14ac:dyDescent="0.25">
      <c r="A37" s="326" t="s">
        <v>399</v>
      </c>
      <c r="B37" s="470" t="s">
        <v>400</v>
      </c>
      <c r="C37" s="471" t="s">
        <v>401</v>
      </c>
      <c r="D37" s="468">
        <v>45021</v>
      </c>
    </row>
    <row r="38" spans="1:4" ht="15.75" x14ac:dyDescent="0.25">
      <c r="A38" s="326" t="s">
        <v>402</v>
      </c>
      <c r="B38" s="470" t="s">
        <v>443</v>
      </c>
      <c r="C38" s="471" t="s">
        <v>101</v>
      </c>
      <c r="D38" s="468">
        <v>45020</v>
      </c>
    </row>
    <row r="39" spans="1:4" ht="15.75" x14ac:dyDescent="0.25">
      <c r="A39" s="326" t="s">
        <v>404</v>
      </c>
      <c r="B39" s="470" t="s">
        <v>406</v>
      </c>
      <c r="C39" s="471" t="s">
        <v>102</v>
      </c>
      <c r="D39" s="468">
        <v>45036</v>
      </c>
    </row>
    <row r="40" spans="1:4" ht="31.5" x14ac:dyDescent="0.25">
      <c r="A40" s="326" t="s">
        <v>367</v>
      </c>
      <c r="B40" s="470" t="s">
        <v>407</v>
      </c>
      <c r="C40" s="471" t="s">
        <v>155</v>
      </c>
      <c r="D40" s="468">
        <v>45050</v>
      </c>
    </row>
    <row r="41" spans="1:4" ht="15.75" x14ac:dyDescent="0.25">
      <c r="A41" s="326" t="s">
        <v>369</v>
      </c>
      <c r="B41" s="470" t="s">
        <v>409</v>
      </c>
      <c r="C41" s="471" t="s">
        <v>200</v>
      </c>
      <c r="D41" s="468">
        <v>45020</v>
      </c>
    </row>
    <row r="42" spans="1:4" ht="15.75" x14ac:dyDescent="0.25">
      <c r="A42" s="327"/>
      <c r="B42" s="327"/>
      <c r="C42" s="328" t="s">
        <v>461</v>
      </c>
      <c r="D42" s="327">
        <v>34</v>
      </c>
    </row>
  </sheetData>
  <mergeCells count="3">
    <mergeCell ref="A5:D5"/>
    <mergeCell ref="C2:D2"/>
    <mergeCell ref="C3:D3"/>
  </mergeCells>
  <pageMargins left="0.7" right="0.7" top="0.75" bottom="0.75" header="0.3" footer="0.3"/>
  <pageSetup paperSize="9" fitToHeight="0"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D31"/>
  <sheetViews>
    <sheetView workbookViewId="0">
      <selection activeCell="B3" sqref="B3:C3"/>
    </sheetView>
  </sheetViews>
  <sheetFormatPr defaultRowHeight="15" x14ac:dyDescent="0.25"/>
  <cols>
    <col min="1" max="1" width="6.140625" style="291" customWidth="1"/>
    <col min="2" max="2" width="9.140625" style="291"/>
    <col min="3" max="3" width="68.5703125" customWidth="1"/>
  </cols>
  <sheetData>
    <row r="2" spans="1:4" ht="15.75" x14ac:dyDescent="0.25">
      <c r="B2" s="651" t="s">
        <v>508</v>
      </c>
      <c r="C2" s="651"/>
    </row>
    <row r="3" spans="1:4" ht="15.75" x14ac:dyDescent="0.25">
      <c r="B3" s="651" t="s">
        <v>598</v>
      </c>
      <c r="C3" s="651"/>
    </row>
    <row r="5" spans="1:4" ht="33.75" customHeight="1" x14ac:dyDescent="0.25">
      <c r="A5" s="653" t="s">
        <v>505</v>
      </c>
      <c r="B5" s="653"/>
      <c r="C5" s="653"/>
      <c r="D5" s="472"/>
    </row>
    <row r="6" spans="1:4" ht="51" x14ac:dyDescent="0.25">
      <c r="A6" s="473" t="s">
        <v>0</v>
      </c>
      <c r="B6" s="473" t="s">
        <v>455</v>
      </c>
      <c r="C6" s="325" t="s">
        <v>320</v>
      </c>
    </row>
    <row r="7" spans="1:4" x14ac:dyDescent="0.25">
      <c r="A7" s="324">
        <v>1</v>
      </c>
      <c r="B7" s="324">
        <v>2</v>
      </c>
      <c r="C7" s="324">
        <v>3</v>
      </c>
    </row>
    <row r="8" spans="1:4" ht="15.75" x14ac:dyDescent="0.25">
      <c r="A8" s="326" t="s">
        <v>342</v>
      </c>
      <c r="B8" s="470" t="s">
        <v>353</v>
      </c>
      <c r="C8" s="471" t="s">
        <v>5</v>
      </c>
    </row>
    <row r="9" spans="1:4" ht="15.75" x14ac:dyDescent="0.25">
      <c r="A9" s="326" t="s">
        <v>344</v>
      </c>
      <c r="B9" s="470" t="s">
        <v>371</v>
      </c>
      <c r="C9" s="471" t="s">
        <v>105</v>
      </c>
    </row>
    <row r="10" spans="1:4" ht="15.75" x14ac:dyDescent="0.25">
      <c r="A10" s="326" t="s">
        <v>346</v>
      </c>
      <c r="B10" s="470" t="s">
        <v>373</v>
      </c>
      <c r="C10" s="471" t="s">
        <v>106</v>
      </c>
    </row>
    <row r="11" spans="1:4" ht="15.75" x14ac:dyDescent="0.25">
      <c r="A11" s="326" t="s">
        <v>348</v>
      </c>
      <c r="B11" s="470" t="s">
        <v>385</v>
      </c>
      <c r="C11" s="471" t="s">
        <v>11</v>
      </c>
    </row>
    <row r="12" spans="1:4" ht="15.75" x14ac:dyDescent="0.25">
      <c r="A12" s="326" t="s">
        <v>350</v>
      </c>
      <c r="B12" s="470" t="s">
        <v>388</v>
      </c>
      <c r="C12" s="471" t="s">
        <v>496</v>
      </c>
    </row>
    <row r="13" spans="1:4" ht="15.75" x14ac:dyDescent="0.25">
      <c r="A13" s="326" t="s">
        <v>347</v>
      </c>
      <c r="B13" s="470" t="s">
        <v>367</v>
      </c>
      <c r="C13" s="471" t="s">
        <v>14</v>
      </c>
    </row>
    <row r="14" spans="1:4" ht="16.5" customHeight="1" x14ac:dyDescent="0.25">
      <c r="A14" s="326" t="s">
        <v>353</v>
      </c>
      <c r="B14" s="470" t="s">
        <v>369</v>
      </c>
      <c r="C14" s="471" t="s">
        <v>370</v>
      </c>
    </row>
    <row r="15" spans="1:4" ht="15.75" x14ac:dyDescent="0.25">
      <c r="A15" s="326" t="s">
        <v>349</v>
      </c>
      <c r="B15" s="470" t="s">
        <v>408</v>
      </c>
      <c r="C15" s="471" t="s">
        <v>430</v>
      </c>
    </row>
    <row r="16" spans="1:4" ht="15.75" x14ac:dyDescent="0.25">
      <c r="A16" s="326" t="s">
        <v>358</v>
      </c>
      <c r="B16" s="470" t="s">
        <v>431</v>
      </c>
      <c r="C16" s="471" t="s">
        <v>74</v>
      </c>
    </row>
    <row r="17" spans="1:3" ht="17.25" customHeight="1" x14ac:dyDescent="0.25">
      <c r="A17" s="326" t="s">
        <v>351</v>
      </c>
      <c r="B17" s="470" t="s">
        <v>378</v>
      </c>
      <c r="C17" s="471" t="s">
        <v>379</v>
      </c>
    </row>
    <row r="18" spans="1:3" ht="15.75" x14ac:dyDescent="0.25">
      <c r="A18" s="326" t="s">
        <v>362</v>
      </c>
      <c r="B18" s="470" t="s">
        <v>433</v>
      </c>
      <c r="C18" s="471" t="s">
        <v>22</v>
      </c>
    </row>
    <row r="19" spans="1:3" ht="15.75" x14ac:dyDescent="0.25">
      <c r="A19" s="326" t="s">
        <v>364</v>
      </c>
      <c r="B19" s="470" t="s">
        <v>389</v>
      </c>
      <c r="C19" s="471" t="s">
        <v>23</v>
      </c>
    </row>
    <row r="20" spans="1:3" ht="15.75" x14ac:dyDescent="0.25">
      <c r="A20" s="326" t="s">
        <v>352</v>
      </c>
      <c r="B20" s="470" t="s">
        <v>436</v>
      </c>
      <c r="C20" s="471" t="s">
        <v>110</v>
      </c>
    </row>
    <row r="21" spans="1:3" ht="15.75" x14ac:dyDescent="0.25">
      <c r="A21" s="326" t="s">
        <v>368</v>
      </c>
      <c r="B21" s="470" t="s">
        <v>391</v>
      </c>
      <c r="C21" s="471" t="s">
        <v>137</v>
      </c>
    </row>
    <row r="22" spans="1:3" ht="15.75" x14ac:dyDescent="0.25">
      <c r="A22" s="326" t="s">
        <v>371</v>
      </c>
      <c r="B22" s="470" t="s">
        <v>394</v>
      </c>
      <c r="C22" s="471" t="s">
        <v>25</v>
      </c>
    </row>
    <row r="23" spans="1:3" ht="21.75" customHeight="1" x14ac:dyDescent="0.25">
      <c r="A23" s="326" t="s">
        <v>373</v>
      </c>
      <c r="B23" s="470" t="s">
        <v>395</v>
      </c>
      <c r="C23" s="471" t="s">
        <v>26</v>
      </c>
    </row>
    <row r="24" spans="1:3" ht="15.75" x14ac:dyDescent="0.25">
      <c r="A24" s="326" t="s">
        <v>376</v>
      </c>
      <c r="B24" s="470" t="s">
        <v>442</v>
      </c>
      <c r="C24" s="465" t="s">
        <v>493</v>
      </c>
    </row>
    <row r="25" spans="1:3" ht="18" customHeight="1" x14ac:dyDescent="0.25">
      <c r="A25" s="326" t="s">
        <v>354</v>
      </c>
      <c r="B25" s="470" t="s">
        <v>403</v>
      </c>
      <c r="C25" s="471" t="s">
        <v>80</v>
      </c>
    </row>
    <row r="26" spans="1:3" ht="18" customHeight="1" x14ac:dyDescent="0.25">
      <c r="A26" s="326" t="s">
        <v>356</v>
      </c>
      <c r="B26" s="470" t="s">
        <v>405</v>
      </c>
      <c r="C26" s="471" t="s">
        <v>325</v>
      </c>
    </row>
    <row r="27" spans="1:3" ht="15.75" x14ac:dyDescent="0.25">
      <c r="A27" s="326" t="s">
        <v>382</v>
      </c>
      <c r="B27" s="470" t="s">
        <v>444</v>
      </c>
      <c r="C27" s="471" t="s">
        <v>112</v>
      </c>
    </row>
    <row r="28" spans="1:3" ht="15.75" x14ac:dyDescent="0.25">
      <c r="A28" s="326" t="s">
        <v>385</v>
      </c>
      <c r="B28" s="470" t="s">
        <v>446</v>
      </c>
      <c r="C28" s="471" t="s">
        <v>113</v>
      </c>
    </row>
    <row r="29" spans="1:3" ht="15.75" x14ac:dyDescent="0.25">
      <c r="A29" s="326" t="s">
        <v>359</v>
      </c>
      <c r="B29" s="470" t="s">
        <v>447</v>
      </c>
      <c r="C29" s="471" t="s">
        <v>142</v>
      </c>
    </row>
    <row r="30" spans="1:3" ht="15.75" x14ac:dyDescent="0.25">
      <c r="A30" s="326" t="s">
        <v>388</v>
      </c>
      <c r="B30" s="470" t="s">
        <v>448</v>
      </c>
      <c r="C30" s="471" t="s">
        <v>203</v>
      </c>
    </row>
    <row r="31" spans="1:3" ht="15.75" x14ac:dyDescent="0.25">
      <c r="A31" s="327"/>
      <c r="B31" s="327"/>
      <c r="C31" s="328" t="s">
        <v>577</v>
      </c>
    </row>
  </sheetData>
  <mergeCells count="3">
    <mergeCell ref="A5:C5"/>
    <mergeCell ref="B2:C2"/>
    <mergeCell ref="B3:C3"/>
  </mergeCells>
  <pageMargins left="0.7" right="0.7" top="0.75" bottom="0.75" header="0.3" footer="0.3"/>
  <pageSetup paperSize="9" fitToHeight="0"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C41"/>
  <sheetViews>
    <sheetView workbookViewId="0">
      <selection activeCell="C3" sqref="C3"/>
    </sheetView>
  </sheetViews>
  <sheetFormatPr defaultRowHeight="15" x14ac:dyDescent="0.25"/>
  <cols>
    <col min="1" max="1" width="5.42578125" customWidth="1"/>
    <col min="2" max="2" width="33.7109375" customWidth="1"/>
    <col min="3" max="3" width="50.5703125" customWidth="1"/>
  </cols>
  <sheetData>
    <row r="2" spans="1:3" ht="15.75" x14ac:dyDescent="0.25">
      <c r="C2" s="463" t="s">
        <v>569</v>
      </c>
    </row>
    <row r="3" spans="1:3" ht="15.75" x14ac:dyDescent="0.25">
      <c r="C3" s="463" t="s">
        <v>598</v>
      </c>
    </row>
    <row r="5" spans="1:3" ht="30.75" customHeight="1" thickBot="1" x14ac:dyDescent="0.3">
      <c r="A5" s="522" t="s">
        <v>568</v>
      </c>
      <c r="B5" s="522"/>
      <c r="C5" s="522"/>
    </row>
    <row r="6" spans="1:3" ht="38.25" customHeight="1" thickBot="1" x14ac:dyDescent="0.3">
      <c r="A6" s="309" t="s">
        <v>0</v>
      </c>
      <c r="B6" s="282" t="s">
        <v>509</v>
      </c>
      <c r="C6" s="282" t="s">
        <v>320</v>
      </c>
    </row>
    <row r="7" spans="1:3" ht="24.75" customHeight="1" thickBot="1" x14ac:dyDescent="0.3">
      <c r="A7" s="476">
        <v>1</v>
      </c>
      <c r="B7" s="476" t="s">
        <v>511</v>
      </c>
      <c r="C7" s="477" t="s">
        <v>510</v>
      </c>
    </row>
    <row r="8" spans="1:3" ht="24" customHeight="1" thickBot="1" x14ac:dyDescent="0.3">
      <c r="A8" s="478">
        <v>2</v>
      </c>
      <c r="B8" s="484" t="s">
        <v>513</v>
      </c>
      <c r="C8" s="480" t="s">
        <v>512</v>
      </c>
    </row>
    <row r="9" spans="1:3" ht="29.25" customHeight="1" thickBot="1" x14ac:dyDescent="0.3">
      <c r="A9" s="479">
        <v>3</v>
      </c>
      <c r="B9" s="484" t="s">
        <v>513</v>
      </c>
      <c r="C9" s="474" t="s">
        <v>153</v>
      </c>
    </row>
    <row r="10" spans="1:3" ht="28.5" customHeight="1" thickBot="1" x14ac:dyDescent="0.3">
      <c r="A10" s="474">
        <v>4</v>
      </c>
      <c r="B10" s="484" t="s">
        <v>513</v>
      </c>
      <c r="C10" s="283" t="s">
        <v>575</v>
      </c>
    </row>
    <row r="11" spans="1:3" ht="24.75" customHeight="1" thickBot="1" x14ac:dyDescent="0.3">
      <c r="A11" s="474">
        <v>5</v>
      </c>
      <c r="B11" s="484" t="s">
        <v>513</v>
      </c>
      <c r="C11" s="475" t="s">
        <v>514</v>
      </c>
    </row>
    <row r="12" spans="1:3" ht="26.25" customHeight="1" thickBot="1" x14ac:dyDescent="0.3">
      <c r="A12" s="474">
        <v>6</v>
      </c>
      <c r="B12" s="283" t="s">
        <v>515</v>
      </c>
      <c r="C12" s="283" t="s">
        <v>167</v>
      </c>
    </row>
    <row r="13" spans="1:3" ht="29.25" customHeight="1" thickBot="1" x14ac:dyDescent="0.3">
      <c r="A13" s="474">
        <v>7</v>
      </c>
      <c r="B13" s="283" t="s">
        <v>516</v>
      </c>
      <c r="C13" s="283" t="s">
        <v>167</v>
      </c>
    </row>
    <row r="14" spans="1:3" ht="31.5" customHeight="1" thickBot="1" x14ac:dyDescent="0.3">
      <c r="A14" s="474">
        <v>8</v>
      </c>
      <c r="B14" s="283" t="s">
        <v>516</v>
      </c>
      <c r="C14" s="283" t="s">
        <v>517</v>
      </c>
    </row>
    <row r="15" spans="1:3" ht="32.25" thickBot="1" x14ac:dyDescent="0.3">
      <c r="A15" s="474">
        <v>9</v>
      </c>
      <c r="B15" s="283" t="s">
        <v>516</v>
      </c>
      <c r="C15" s="283" t="s">
        <v>6</v>
      </c>
    </row>
    <row r="16" spans="1:3" ht="32.25" thickBot="1" x14ac:dyDescent="0.3">
      <c r="A16" s="474">
        <v>10</v>
      </c>
      <c r="B16" s="283" t="s">
        <v>516</v>
      </c>
      <c r="C16" s="283" t="s">
        <v>36</v>
      </c>
    </row>
    <row r="17" spans="1:3" ht="32.25" thickBot="1" x14ac:dyDescent="0.3">
      <c r="A17" s="474">
        <v>11</v>
      </c>
      <c r="B17" s="283" t="s">
        <v>516</v>
      </c>
      <c r="C17" s="283" t="s">
        <v>318</v>
      </c>
    </row>
    <row r="18" spans="1:3" ht="32.25" thickBot="1" x14ac:dyDescent="0.3">
      <c r="A18" s="474">
        <v>12</v>
      </c>
      <c r="B18" s="283" t="s">
        <v>516</v>
      </c>
      <c r="C18" s="283" t="s">
        <v>37</v>
      </c>
    </row>
    <row r="19" spans="1:3" ht="32.25" thickBot="1" x14ac:dyDescent="0.3">
      <c r="A19" s="474">
        <v>13</v>
      </c>
      <c r="B19" s="283" t="s">
        <v>516</v>
      </c>
      <c r="C19" s="283" t="s">
        <v>518</v>
      </c>
    </row>
    <row r="20" spans="1:3" ht="32.25" thickBot="1" x14ac:dyDescent="0.3">
      <c r="A20" s="474">
        <v>14</v>
      </c>
      <c r="B20" s="283" t="s">
        <v>516</v>
      </c>
      <c r="C20" s="283" t="s">
        <v>519</v>
      </c>
    </row>
    <row r="21" spans="1:3" ht="32.25" thickBot="1" x14ac:dyDescent="0.3">
      <c r="A21" s="474">
        <v>15</v>
      </c>
      <c r="B21" s="283" t="s">
        <v>516</v>
      </c>
      <c r="C21" s="283" t="s">
        <v>136</v>
      </c>
    </row>
    <row r="22" spans="1:3" ht="32.25" thickBot="1" x14ac:dyDescent="0.3">
      <c r="A22" s="474">
        <v>16</v>
      </c>
      <c r="B22" s="283" t="s">
        <v>516</v>
      </c>
      <c r="C22" s="283" t="s">
        <v>77</v>
      </c>
    </row>
    <row r="23" spans="1:3" ht="18.75" customHeight="1" thickBot="1" x14ac:dyDescent="0.3">
      <c r="A23" s="474">
        <v>17</v>
      </c>
      <c r="B23" s="283" t="s">
        <v>527</v>
      </c>
      <c r="C23" s="507" t="s">
        <v>576</v>
      </c>
    </row>
    <row r="24" spans="1:3" ht="32.25" thickBot="1" x14ac:dyDescent="0.3">
      <c r="A24" s="474">
        <v>18</v>
      </c>
      <c r="B24" s="283" t="s">
        <v>516</v>
      </c>
      <c r="C24" s="283" t="s">
        <v>520</v>
      </c>
    </row>
    <row r="25" spans="1:3" ht="32.25" thickBot="1" x14ac:dyDescent="0.3">
      <c r="A25" s="474">
        <v>19</v>
      </c>
      <c r="B25" s="283" t="s">
        <v>516</v>
      </c>
      <c r="C25" s="283" t="s">
        <v>521</v>
      </c>
    </row>
    <row r="26" spans="1:3" ht="32.25" thickBot="1" x14ac:dyDescent="0.3">
      <c r="A26" s="474">
        <v>20</v>
      </c>
      <c r="B26" s="283" t="s">
        <v>516</v>
      </c>
      <c r="C26" s="283" t="s">
        <v>522</v>
      </c>
    </row>
    <row r="27" spans="1:3" ht="32.25" thickBot="1" x14ac:dyDescent="0.3">
      <c r="A27" s="474">
        <v>21</v>
      </c>
      <c r="B27" s="283" t="s">
        <v>516</v>
      </c>
      <c r="C27" s="283" t="s">
        <v>333</v>
      </c>
    </row>
    <row r="28" spans="1:3" ht="32.25" thickBot="1" x14ac:dyDescent="0.3">
      <c r="A28" s="474">
        <v>22</v>
      </c>
      <c r="B28" s="283" t="s">
        <v>516</v>
      </c>
      <c r="C28" s="283" t="s">
        <v>523</v>
      </c>
    </row>
    <row r="29" spans="1:3" ht="32.25" thickBot="1" x14ac:dyDescent="0.3">
      <c r="A29" s="474">
        <v>23</v>
      </c>
      <c r="B29" s="283" t="s">
        <v>516</v>
      </c>
      <c r="C29" s="283" t="s">
        <v>200</v>
      </c>
    </row>
    <row r="30" spans="1:3" ht="30.75" customHeight="1" thickBot="1" x14ac:dyDescent="0.3">
      <c r="A30" s="474">
        <v>24</v>
      </c>
      <c r="B30" s="283" t="s">
        <v>524</v>
      </c>
      <c r="C30" s="283" t="s">
        <v>35</v>
      </c>
    </row>
    <row r="31" spans="1:3" ht="23.25" customHeight="1" thickBot="1" x14ac:dyDescent="0.3">
      <c r="A31" s="474">
        <v>25</v>
      </c>
      <c r="B31" s="283" t="s">
        <v>524</v>
      </c>
      <c r="C31" s="283" t="s">
        <v>32</v>
      </c>
    </row>
    <row r="32" spans="1:3" ht="16.5" thickBot="1" x14ac:dyDescent="0.3">
      <c r="A32" s="474">
        <v>26</v>
      </c>
      <c r="B32" s="283" t="s">
        <v>524</v>
      </c>
      <c r="C32" s="283" t="s">
        <v>13</v>
      </c>
    </row>
    <row r="33" spans="1:3" ht="16.5" thickBot="1" x14ac:dyDescent="0.3">
      <c r="A33" s="474">
        <v>27</v>
      </c>
      <c r="B33" s="283" t="s">
        <v>524</v>
      </c>
      <c r="C33" s="283" t="s">
        <v>38</v>
      </c>
    </row>
    <row r="34" spans="1:3" ht="32.25" thickBot="1" x14ac:dyDescent="0.3">
      <c r="A34" s="474">
        <v>28</v>
      </c>
      <c r="B34" s="283" t="s">
        <v>524</v>
      </c>
      <c r="C34" s="283" t="s">
        <v>21</v>
      </c>
    </row>
    <row r="35" spans="1:3" ht="16.5" thickBot="1" x14ac:dyDescent="0.3">
      <c r="A35" s="474">
        <v>29</v>
      </c>
      <c r="B35" s="283" t="s">
        <v>524</v>
      </c>
      <c r="C35" s="283" t="s">
        <v>525</v>
      </c>
    </row>
    <row r="36" spans="1:3" ht="32.25" thickBot="1" x14ac:dyDescent="0.3">
      <c r="A36" s="474">
        <v>30</v>
      </c>
      <c r="B36" s="283" t="s">
        <v>524</v>
      </c>
      <c r="C36" s="283" t="s">
        <v>103</v>
      </c>
    </row>
    <row r="37" spans="1:3" ht="16.5" thickBot="1" x14ac:dyDescent="0.3">
      <c r="A37" s="474">
        <v>31</v>
      </c>
      <c r="B37" s="283" t="s">
        <v>527</v>
      </c>
      <c r="C37" s="475" t="s">
        <v>526</v>
      </c>
    </row>
    <row r="38" spans="1:3" ht="16.5" thickBot="1" x14ac:dyDescent="0.3">
      <c r="A38" s="474">
        <v>32</v>
      </c>
      <c r="B38" s="283" t="s">
        <v>527</v>
      </c>
      <c r="C38" s="283" t="s">
        <v>528</v>
      </c>
    </row>
    <row r="39" spans="1:3" ht="16.5" thickBot="1" x14ac:dyDescent="0.3">
      <c r="A39" s="474">
        <v>33</v>
      </c>
      <c r="B39" s="283" t="s">
        <v>527</v>
      </c>
      <c r="C39" s="475" t="s">
        <v>529</v>
      </c>
    </row>
    <row r="40" spans="1:3" ht="16.5" thickBot="1" x14ac:dyDescent="0.3">
      <c r="A40" s="474">
        <v>34</v>
      </c>
      <c r="B40" s="283" t="s">
        <v>527</v>
      </c>
      <c r="C40" s="283" t="s">
        <v>530</v>
      </c>
    </row>
    <row r="41" spans="1:3" ht="32.25" thickBot="1" x14ac:dyDescent="0.3">
      <c r="A41" s="474">
        <v>35</v>
      </c>
      <c r="B41" s="283" t="s">
        <v>527</v>
      </c>
      <c r="C41" s="283" t="s">
        <v>531</v>
      </c>
    </row>
  </sheetData>
  <mergeCells count="1">
    <mergeCell ref="A5:C5"/>
  </mergeCells>
  <pageMargins left="0.7" right="0.7" top="0.75" bottom="0.75" header="0.3" footer="0.3"/>
  <pageSetup paperSize="9" scale="97" fitToHeight="0"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4">
    <tabColor rgb="FF00B0F0"/>
    <pageSetUpPr fitToPage="1"/>
  </sheetPr>
  <dimension ref="A2:N32"/>
  <sheetViews>
    <sheetView zoomScale="80" zoomScaleNormal="80" zoomScaleSheetLayoutView="59" workbookViewId="0">
      <pane xSplit="1" topLeftCell="B1" activePane="topRight" state="frozen"/>
      <selection activeCell="C72" sqref="C72:J72"/>
      <selection pane="topRight" activeCell="K3" sqref="K3:N3"/>
    </sheetView>
  </sheetViews>
  <sheetFormatPr defaultColWidth="9.140625" defaultRowHeight="15.75" x14ac:dyDescent="0.25"/>
  <cols>
    <col min="1" max="1" width="35" style="31" customWidth="1"/>
    <col min="2" max="3" width="12.140625" style="1" bestFit="1" customWidth="1"/>
    <col min="4" max="4" width="9.42578125" style="1" bestFit="1" customWidth="1"/>
    <col min="5" max="5" width="9.85546875" style="1" bestFit="1" customWidth="1"/>
    <col min="6" max="7" width="9.42578125" style="1" bestFit="1" customWidth="1"/>
    <col min="8" max="8" width="10.85546875" style="1" customWidth="1"/>
    <col min="9" max="9" width="13.28515625" style="1" customWidth="1"/>
    <col min="10" max="10" width="11" style="1" customWidth="1"/>
    <col min="11" max="11" width="9.42578125" style="1" bestFit="1" customWidth="1"/>
    <col min="12" max="12" width="9.85546875" style="1" bestFit="1" customWidth="1"/>
    <col min="13" max="13" width="12.5703125" style="1" bestFit="1" customWidth="1"/>
    <col min="14" max="14" width="10.42578125" style="1" customWidth="1"/>
    <col min="15" max="16384" width="9.140625" style="1"/>
  </cols>
  <sheetData>
    <row r="2" spans="1:14" x14ac:dyDescent="0.25">
      <c r="A2" s="254"/>
      <c r="B2" s="255"/>
      <c r="C2" s="255"/>
      <c r="D2" s="255"/>
      <c r="E2" s="255"/>
      <c r="F2" s="255"/>
      <c r="G2" s="255"/>
      <c r="H2" s="255"/>
      <c r="I2" s="255"/>
      <c r="J2" s="255"/>
      <c r="K2" s="654" t="s">
        <v>267</v>
      </c>
      <c r="L2" s="654"/>
      <c r="M2" s="654"/>
      <c r="N2" s="654"/>
    </row>
    <row r="3" spans="1:14" x14ac:dyDescent="0.25">
      <c r="A3" s="256"/>
      <c r="B3" s="257"/>
      <c r="C3" s="257"/>
      <c r="D3" s="257"/>
      <c r="E3" s="257"/>
      <c r="F3" s="257"/>
      <c r="G3" s="257"/>
      <c r="H3" s="257"/>
      <c r="I3" s="257"/>
      <c r="J3" s="257"/>
      <c r="K3" s="655" t="s">
        <v>598</v>
      </c>
      <c r="L3" s="655"/>
      <c r="M3" s="655"/>
      <c r="N3" s="655"/>
    </row>
    <row r="4" spans="1:14" x14ac:dyDescent="0.25">
      <c r="A4" s="256"/>
      <c r="B4" s="257"/>
      <c r="C4" s="257"/>
      <c r="D4" s="257"/>
      <c r="E4" s="257"/>
      <c r="F4" s="257"/>
      <c r="G4" s="257"/>
      <c r="H4" s="257"/>
      <c r="I4" s="257"/>
      <c r="J4" s="257"/>
      <c r="K4" s="316"/>
      <c r="L4" s="316"/>
      <c r="M4" s="316"/>
      <c r="N4" s="316"/>
    </row>
    <row r="5" spans="1:14" x14ac:dyDescent="0.25">
      <c r="A5" s="656" t="s">
        <v>209</v>
      </c>
      <c r="B5" s="656"/>
      <c r="C5" s="656"/>
      <c r="D5" s="656"/>
      <c r="E5" s="656"/>
      <c r="F5" s="656"/>
      <c r="G5" s="656"/>
      <c r="H5" s="656"/>
      <c r="I5" s="656"/>
      <c r="J5" s="656"/>
      <c r="K5" s="656"/>
      <c r="L5" s="656"/>
      <c r="M5" s="656"/>
      <c r="N5" s="656"/>
    </row>
    <row r="6" spans="1:14" ht="126" x14ac:dyDescent="0.25">
      <c r="A6" s="657" t="s">
        <v>41</v>
      </c>
      <c r="B6" s="139" t="s">
        <v>168</v>
      </c>
      <c r="C6" s="139" t="s">
        <v>3</v>
      </c>
      <c r="D6" s="139" t="s">
        <v>4</v>
      </c>
      <c r="E6" s="139" t="s">
        <v>5</v>
      </c>
      <c r="F6" s="139" t="s">
        <v>6</v>
      </c>
      <c r="G6" s="139" t="s">
        <v>7</v>
      </c>
      <c r="H6" s="139" t="s">
        <v>8</v>
      </c>
      <c r="I6" s="139" t="s">
        <v>9</v>
      </c>
      <c r="J6" s="139" t="s">
        <v>105</v>
      </c>
      <c r="K6" s="139" t="s">
        <v>106</v>
      </c>
      <c r="L6" s="139" t="s">
        <v>90</v>
      </c>
      <c r="M6" s="139" t="s">
        <v>10</v>
      </c>
      <c r="N6" s="139" t="s">
        <v>11</v>
      </c>
    </row>
    <row r="7" spans="1:14" x14ac:dyDescent="0.25">
      <c r="A7" s="658"/>
      <c r="B7" s="139">
        <v>1</v>
      </c>
      <c r="C7" s="139">
        <v>2</v>
      </c>
      <c r="D7" s="139">
        <v>3</v>
      </c>
      <c r="E7" s="139">
        <v>4</v>
      </c>
      <c r="F7" s="139">
        <v>5</v>
      </c>
      <c r="G7" s="139">
        <v>6</v>
      </c>
      <c r="H7" s="139">
        <v>7</v>
      </c>
      <c r="I7" s="139">
        <v>8</v>
      </c>
      <c r="J7" s="139">
        <v>9</v>
      </c>
      <c r="K7" s="139">
        <v>10</v>
      </c>
      <c r="L7" s="139">
        <v>11</v>
      </c>
      <c r="M7" s="139">
        <v>12</v>
      </c>
      <c r="N7" s="139">
        <v>13</v>
      </c>
    </row>
    <row r="8" spans="1:14" ht="31.5" customHeight="1" x14ac:dyDescent="0.25">
      <c r="A8" s="26" t="s">
        <v>43</v>
      </c>
      <c r="B8" s="439">
        <f>B9+B10+B11+B12+B13+B14+B15+B16+B17+B18+B19+B20+B23+B32</f>
        <v>0</v>
      </c>
      <c r="C8" s="439">
        <v>23416.920999999998</v>
      </c>
      <c r="D8" s="439">
        <v>0</v>
      </c>
      <c r="E8" s="439">
        <f>E9+E10+E11+E12+E13+E14+E15+E16+E17+E18+E19+E20+E23+E32</f>
        <v>0</v>
      </c>
      <c r="F8" s="439">
        <v>0</v>
      </c>
      <c r="G8" s="439">
        <v>0</v>
      </c>
      <c r="H8" s="439">
        <f>H9+H10+H11+H12+H13+H14+H15+H16+H17+H18+H19+H20+H23+H32</f>
        <v>0</v>
      </c>
      <c r="I8" s="439">
        <v>150938.35</v>
      </c>
      <c r="J8" s="659" t="s">
        <v>127</v>
      </c>
      <c r="K8" s="439">
        <v>0</v>
      </c>
      <c r="L8" s="439">
        <v>0</v>
      </c>
      <c r="M8" s="439">
        <v>213206.38</v>
      </c>
      <c r="N8" s="659" t="s">
        <v>127</v>
      </c>
    </row>
    <row r="9" spans="1:14" ht="31.5" x14ac:dyDescent="0.25">
      <c r="A9" s="26" t="s">
        <v>56</v>
      </c>
      <c r="B9" s="439">
        <v>0</v>
      </c>
      <c r="C9" s="440">
        <v>0</v>
      </c>
      <c r="D9" s="439">
        <v>0</v>
      </c>
      <c r="E9" s="440">
        <v>0</v>
      </c>
      <c r="F9" s="439">
        <v>0</v>
      </c>
      <c r="G9" s="439">
        <v>0</v>
      </c>
      <c r="H9" s="440">
        <v>0</v>
      </c>
      <c r="I9" s="441">
        <v>116256.21</v>
      </c>
      <c r="J9" s="660"/>
      <c r="K9" s="439">
        <v>0</v>
      </c>
      <c r="L9" s="441">
        <v>0</v>
      </c>
      <c r="M9" s="441">
        <v>0</v>
      </c>
      <c r="N9" s="660"/>
    </row>
    <row r="10" spans="1:14" x14ac:dyDescent="0.25">
      <c r="A10" s="26" t="s">
        <v>45</v>
      </c>
      <c r="B10" s="439">
        <v>0</v>
      </c>
      <c r="C10" s="440">
        <v>0</v>
      </c>
      <c r="D10" s="439">
        <v>0</v>
      </c>
      <c r="E10" s="440">
        <v>0</v>
      </c>
      <c r="F10" s="439">
        <v>0</v>
      </c>
      <c r="G10" s="439">
        <v>0</v>
      </c>
      <c r="H10" s="440">
        <v>0</v>
      </c>
      <c r="I10" s="441">
        <v>0</v>
      </c>
      <c r="J10" s="660"/>
      <c r="K10" s="439">
        <v>0</v>
      </c>
      <c r="L10" s="441">
        <v>0</v>
      </c>
      <c r="M10" s="441">
        <v>0</v>
      </c>
      <c r="N10" s="660"/>
    </row>
    <row r="11" spans="1:14" ht="31.5" x14ac:dyDescent="0.25">
      <c r="A11" s="26" t="s">
        <v>46</v>
      </c>
      <c r="B11" s="439">
        <v>0</v>
      </c>
      <c r="C11" s="440">
        <v>0</v>
      </c>
      <c r="D11" s="439">
        <v>0</v>
      </c>
      <c r="E11" s="440">
        <v>0</v>
      </c>
      <c r="F11" s="439">
        <v>0</v>
      </c>
      <c r="G11" s="439">
        <v>0</v>
      </c>
      <c r="H11" s="440">
        <v>0</v>
      </c>
      <c r="I11" s="441">
        <v>6526.6</v>
      </c>
      <c r="J11" s="660"/>
      <c r="K11" s="439">
        <v>0</v>
      </c>
      <c r="L11" s="441">
        <v>0</v>
      </c>
      <c r="M11" s="441">
        <v>111340</v>
      </c>
      <c r="N11" s="660"/>
    </row>
    <row r="12" spans="1:14" ht="31.5" x14ac:dyDescent="0.25">
      <c r="A12" s="26" t="s">
        <v>47</v>
      </c>
      <c r="B12" s="439">
        <v>0</v>
      </c>
      <c r="C12" s="440">
        <v>0</v>
      </c>
      <c r="D12" s="439">
        <v>0</v>
      </c>
      <c r="E12" s="440">
        <v>0</v>
      </c>
      <c r="F12" s="439">
        <v>0</v>
      </c>
      <c r="G12" s="439">
        <v>0</v>
      </c>
      <c r="H12" s="440">
        <v>0</v>
      </c>
      <c r="I12" s="441">
        <v>0</v>
      </c>
      <c r="J12" s="660"/>
      <c r="K12" s="439">
        <v>0</v>
      </c>
      <c r="L12" s="441">
        <v>0</v>
      </c>
      <c r="M12" s="441">
        <v>0</v>
      </c>
      <c r="N12" s="660"/>
    </row>
    <row r="13" spans="1:14" x14ac:dyDescent="0.25">
      <c r="A13" s="26" t="s">
        <v>48</v>
      </c>
      <c r="B13" s="439">
        <v>0</v>
      </c>
      <c r="C13" s="440">
        <v>0</v>
      </c>
      <c r="D13" s="439">
        <v>0</v>
      </c>
      <c r="E13" s="440">
        <v>0</v>
      </c>
      <c r="F13" s="439">
        <v>0</v>
      </c>
      <c r="G13" s="439">
        <v>0</v>
      </c>
      <c r="H13" s="440">
        <v>0</v>
      </c>
      <c r="I13" s="441">
        <v>3115.04</v>
      </c>
      <c r="J13" s="660"/>
      <c r="K13" s="439">
        <v>0</v>
      </c>
      <c r="L13" s="441">
        <v>0</v>
      </c>
      <c r="M13" s="441">
        <v>0</v>
      </c>
      <c r="N13" s="660"/>
    </row>
    <row r="14" spans="1:14" ht="31.5" x14ac:dyDescent="0.25">
      <c r="A14" s="26" t="s">
        <v>49</v>
      </c>
      <c r="B14" s="439">
        <v>0</v>
      </c>
      <c r="C14" s="440">
        <v>0</v>
      </c>
      <c r="D14" s="439">
        <v>0</v>
      </c>
      <c r="E14" s="440">
        <v>0</v>
      </c>
      <c r="F14" s="439">
        <v>0</v>
      </c>
      <c r="G14" s="439">
        <v>0</v>
      </c>
      <c r="H14" s="440">
        <v>0</v>
      </c>
      <c r="I14" s="441">
        <v>0</v>
      </c>
      <c r="J14" s="660"/>
      <c r="K14" s="439">
        <v>0</v>
      </c>
      <c r="L14" s="441">
        <v>0</v>
      </c>
      <c r="M14" s="441">
        <v>0</v>
      </c>
      <c r="N14" s="660"/>
    </row>
    <row r="15" spans="1:14" ht="47.25" x14ac:dyDescent="0.25">
      <c r="A15" s="26" t="s">
        <v>50</v>
      </c>
      <c r="B15" s="439">
        <v>0</v>
      </c>
      <c r="C15" s="440">
        <v>0</v>
      </c>
      <c r="D15" s="439">
        <v>0</v>
      </c>
      <c r="E15" s="440">
        <v>0</v>
      </c>
      <c r="F15" s="439">
        <v>0</v>
      </c>
      <c r="G15" s="439">
        <v>0</v>
      </c>
      <c r="H15" s="440">
        <v>0</v>
      </c>
      <c r="I15" s="441">
        <v>0</v>
      </c>
      <c r="J15" s="660"/>
      <c r="K15" s="439">
        <v>0</v>
      </c>
      <c r="L15" s="441">
        <v>0</v>
      </c>
      <c r="M15" s="441">
        <v>0</v>
      </c>
      <c r="N15" s="660"/>
    </row>
    <row r="16" spans="1:14" ht="31.5" x14ac:dyDescent="0.25">
      <c r="A16" s="26" t="s">
        <v>51</v>
      </c>
      <c r="B16" s="439">
        <v>0</v>
      </c>
      <c r="C16" s="440">
        <v>0</v>
      </c>
      <c r="D16" s="439">
        <v>0</v>
      </c>
      <c r="E16" s="440">
        <v>0</v>
      </c>
      <c r="F16" s="439">
        <v>0</v>
      </c>
      <c r="G16" s="439">
        <v>0</v>
      </c>
      <c r="H16" s="440">
        <v>0</v>
      </c>
      <c r="I16" s="441">
        <v>0</v>
      </c>
      <c r="J16" s="660"/>
      <c r="K16" s="439">
        <v>0</v>
      </c>
      <c r="L16" s="441">
        <v>0</v>
      </c>
      <c r="M16" s="441">
        <v>0</v>
      </c>
      <c r="N16" s="660"/>
    </row>
    <row r="17" spans="1:14" x14ac:dyDescent="0.25">
      <c r="A17" s="26" t="s">
        <v>52</v>
      </c>
      <c r="B17" s="439">
        <v>0</v>
      </c>
      <c r="C17" s="442">
        <v>3220</v>
      </c>
      <c r="D17" s="439">
        <v>0</v>
      </c>
      <c r="E17" s="440">
        <v>0</v>
      </c>
      <c r="F17" s="439">
        <v>0</v>
      </c>
      <c r="G17" s="439">
        <v>0</v>
      </c>
      <c r="H17" s="440">
        <v>0</v>
      </c>
      <c r="I17" s="441">
        <v>4040.5</v>
      </c>
      <c r="J17" s="660"/>
      <c r="K17" s="439">
        <v>0</v>
      </c>
      <c r="L17" s="441">
        <v>0</v>
      </c>
      <c r="M17" s="441">
        <v>4248.8500000000004</v>
      </c>
      <c r="N17" s="660"/>
    </row>
    <row r="18" spans="1:14" x14ac:dyDescent="0.25">
      <c r="A18" s="26" t="s">
        <v>53</v>
      </c>
      <c r="B18" s="439">
        <v>0</v>
      </c>
      <c r="C18" s="440">
        <v>0</v>
      </c>
      <c r="D18" s="439">
        <v>0</v>
      </c>
      <c r="E18" s="440">
        <v>0</v>
      </c>
      <c r="F18" s="439">
        <v>0</v>
      </c>
      <c r="G18" s="439">
        <v>0</v>
      </c>
      <c r="H18" s="440">
        <v>0</v>
      </c>
      <c r="I18" s="441">
        <v>21000</v>
      </c>
      <c r="J18" s="660"/>
      <c r="K18" s="439">
        <v>0</v>
      </c>
      <c r="L18" s="441">
        <v>0</v>
      </c>
      <c r="M18" s="441">
        <v>0</v>
      </c>
      <c r="N18" s="660"/>
    </row>
    <row r="19" spans="1:14" ht="78.75" x14ac:dyDescent="0.25">
      <c r="A19" s="26" t="s">
        <v>54</v>
      </c>
      <c r="B19" s="439">
        <v>0</v>
      </c>
      <c r="C19" s="440">
        <v>0</v>
      </c>
      <c r="D19" s="439">
        <v>0</v>
      </c>
      <c r="E19" s="440">
        <v>0</v>
      </c>
      <c r="F19" s="439">
        <v>0</v>
      </c>
      <c r="G19" s="439">
        <v>0</v>
      </c>
      <c r="H19" s="440">
        <v>0</v>
      </c>
      <c r="I19" s="441">
        <v>0</v>
      </c>
      <c r="J19" s="660"/>
      <c r="K19" s="439">
        <v>0</v>
      </c>
      <c r="L19" s="441">
        <v>0</v>
      </c>
      <c r="M19" s="441">
        <v>89000</v>
      </c>
      <c r="N19" s="660"/>
    </row>
    <row r="20" spans="1:14" ht="31.5" x14ac:dyDescent="0.25">
      <c r="A20" s="26" t="s">
        <v>70</v>
      </c>
      <c r="B20" s="439">
        <f>B21+B22</f>
        <v>0</v>
      </c>
      <c r="C20" s="439">
        <f>C21+C22</f>
        <v>0</v>
      </c>
      <c r="D20" s="439">
        <v>0</v>
      </c>
      <c r="E20" s="439">
        <f>E21+E22</f>
        <v>0</v>
      </c>
      <c r="F20" s="439">
        <v>0</v>
      </c>
      <c r="G20" s="439">
        <v>0</v>
      </c>
      <c r="H20" s="439">
        <f>H21+H22</f>
        <v>0</v>
      </c>
      <c r="I20" s="439">
        <f>I21+I22</f>
        <v>0</v>
      </c>
      <c r="J20" s="660"/>
      <c r="K20" s="439">
        <v>0</v>
      </c>
      <c r="L20" s="441">
        <v>0</v>
      </c>
      <c r="M20" s="439">
        <f>M21+M22</f>
        <v>0</v>
      </c>
      <c r="N20" s="660"/>
    </row>
    <row r="21" spans="1:14" x14ac:dyDescent="0.25">
      <c r="A21" s="26" t="s">
        <v>71</v>
      </c>
      <c r="B21" s="439">
        <v>0</v>
      </c>
      <c r="C21" s="440">
        <v>0</v>
      </c>
      <c r="D21" s="439">
        <v>0</v>
      </c>
      <c r="E21" s="440">
        <v>0</v>
      </c>
      <c r="F21" s="439">
        <v>0</v>
      </c>
      <c r="G21" s="439">
        <v>0</v>
      </c>
      <c r="H21" s="440">
        <v>0</v>
      </c>
      <c r="I21" s="441">
        <v>0</v>
      </c>
      <c r="J21" s="660"/>
      <c r="K21" s="439">
        <v>0</v>
      </c>
      <c r="L21" s="441">
        <v>0</v>
      </c>
      <c r="M21" s="441">
        <v>0</v>
      </c>
      <c r="N21" s="660"/>
    </row>
    <row r="22" spans="1:14" x14ac:dyDescent="0.25">
      <c r="A22" s="26" t="s">
        <v>72</v>
      </c>
      <c r="B22" s="439">
        <v>0</v>
      </c>
      <c r="C22" s="440">
        <v>0</v>
      </c>
      <c r="D22" s="439">
        <v>0</v>
      </c>
      <c r="E22" s="440">
        <v>0</v>
      </c>
      <c r="F22" s="439">
        <v>0</v>
      </c>
      <c r="G22" s="439">
        <v>0</v>
      </c>
      <c r="H22" s="440">
        <v>0</v>
      </c>
      <c r="I22" s="441">
        <v>0</v>
      </c>
      <c r="J22" s="660"/>
      <c r="K22" s="439">
        <v>0</v>
      </c>
      <c r="L22" s="441">
        <v>0</v>
      </c>
      <c r="M22" s="441">
        <v>0</v>
      </c>
      <c r="N22" s="660"/>
    </row>
    <row r="23" spans="1:14" x14ac:dyDescent="0.25">
      <c r="A23" s="26" t="s">
        <v>57</v>
      </c>
      <c r="B23" s="439">
        <f>B24</f>
        <v>0</v>
      </c>
      <c r="C23" s="443">
        <v>20196.919999999998</v>
      </c>
      <c r="D23" s="439">
        <f t="shared" ref="D23:L23" si="0">D24</f>
        <v>0</v>
      </c>
      <c r="E23" s="439">
        <f t="shared" si="0"/>
        <v>0</v>
      </c>
      <c r="F23" s="439">
        <f t="shared" si="0"/>
        <v>0</v>
      </c>
      <c r="G23" s="439">
        <f t="shared" si="0"/>
        <v>0</v>
      </c>
      <c r="H23" s="439">
        <f t="shared" si="0"/>
        <v>0</v>
      </c>
      <c r="I23" s="439">
        <f t="shared" si="0"/>
        <v>0</v>
      </c>
      <c r="J23" s="660"/>
      <c r="K23" s="439">
        <v>0</v>
      </c>
      <c r="L23" s="439">
        <f t="shared" si="0"/>
        <v>0</v>
      </c>
      <c r="M23" s="439">
        <v>8617.5300000000007</v>
      </c>
      <c r="N23" s="660"/>
    </row>
    <row r="24" spans="1:14" x14ac:dyDescent="0.25">
      <c r="A24" s="27" t="s">
        <v>578</v>
      </c>
      <c r="B24" s="439">
        <v>0</v>
      </c>
      <c r="C24" s="443">
        <v>0</v>
      </c>
      <c r="D24" s="439">
        <v>0</v>
      </c>
      <c r="E24" s="439">
        <v>0</v>
      </c>
      <c r="F24" s="439">
        <v>0</v>
      </c>
      <c r="G24" s="439">
        <v>0</v>
      </c>
      <c r="H24" s="439">
        <v>0</v>
      </c>
      <c r="I24" s="439">
        <v>0</v>
      </c>
      <c r="J24" s="660"/>
      <c r="K24" s="439">
        <v>0</v>
      </c>
      <c r="L24" s="441">
        <v>0</v>
      </c>
      <c r="M24" s="439">
        <v>351.22</v>
      </c>
      <c r="N24" s="660"/>
    </row>
    <row r="25" spans="1:14" x14ac:dyDescent="0.25">
      <c r="A25" s="27" t="s">
        <v>579</v>
      </c>
      <c r="B25" s="439">
        <v>0</v>
      </c>
      <c r="C25" s="443">
        <v>0</v>
      </c>
      <c r="D25" s="439">
        <v>0</v>
      </c>
      <c r="E25" s="439">
        <v>0</v>
      </c>
      <c r="F25" s="439">
        <v>0</v>
      </c>
      <c r="G25" s="439">
        <v>0</v>
      </c>
      <c r="H25" s="439">
        <v>0</v>
      </c>
      <c r="I25" s="439">
        <v>0</v>
      </c>
      <c r="J25" s="660"/>
      <c r="K25" s="439">
        <v>0</v>
      </c>
      <c r="L25" s="441">
        <v>0</v>
      </c>
      <c r="M25" s="439">
        <v>5000</v>
      </c>
      <c r="N25" s="660"/>
    </row>
    <row r="26" spans="1:14" x14ac:dyDescent="0.25">
      <c r="A26" s="27" t="s">
        <v>580</v>
      </c>
      <c r="B26" s="439">
        <v>0</v>
      </c>
      <c r="C26" s="443">
        <v>0</v>
      </c>
      <c r="D26" s="439">
        <v>0</v>
      </c>
      <c r="E26" s="439">
        <v>0</v>
      </c>
      <c r="F26" s="439">
        <v>0</v>
      </c>
      <c r="G26" s="439">
        <v>0</v>
      </c>
      <c r="H26" s="439">
        <v>0</v>
      </c>
      <c r="I26" s="439">
        <v>0</v>
      </c>
      <c r="J26" s="660"/>
      <c r="K26" s="439">
        <v>0</v>
      </c>
      <c r="L26" s="441">
        <v>0</v>
      </c>
      <c r="M26" s="439">
        <v>110</v>
      </c>
      <c r="N26" s="660"/>
    </row>
    <row r="27" spans="1:14" x14ac:dyDescent="0.25">
      <c r="A27" s="27" t="s">
        <v>581</v>
      </c>
      <c r="B27" s="439">
        <v>0</v>
      </c>
      <c r="C27" s="443">
        <v>0</v>
      </c>
      <c r="D27" s="439">
        <v>0</v>
      </c>
      <c r="E27" s="439">
        <v>0</v>
      </c>
      <c r="F27" s="439">
        <v>0</v>
      </c>
      <c r="G27" s="439">
        <v>0</v>
      </c>
      <c r="H27" s="439">
        <v>0</v>
      </c>
      <c r="I27" s="439">
        <v>0</v>
      </c>
      <c r="J27" s="660"/>
      <c r="K27" s="439">
        <v>0</v>
      </c>
      <c r="L27" s="441">
        <v>0</v>
      </c>
      <c r="M27" s="439">
        <v>2400</v>
      </c>
      <c r="N27" s="660"/>
    </row>
    <row r="28" spans="1:14" x14ac:dyDescent="0.25">
      <c r="A28" s="27" t="s">
        <v>582</v>
      </c>
      <c r="B28" s="439">
        <v>0</v>
      </c>
      <c r="C28" s="443">
        <v>0</v>
      </c>
      <c r="D28" s="439">
        <v>0</v>
      </c>
      <c r="E28" s="439">
        <v>0</v>
      </c>
      <c r="F28" s="439">
        <v>0</v>
      </c>
      <c r="G28" s="439">
        <v>0</v>
      </c>
      <c r="H28" s="439">
        <v>0</v>
      </c>
      <c r="I28" s="439">
        <v>0</v>
      </c>
      <c r="J28" s="660"/>
      <c r="K28" s="439">
        <v>0</v>
      </c>
      <c r="L28" s="441">
        <v>0</v>
      </c>
      <c r="M28" s="439">
        <v>229.31</v>
      </c>
      <c r="N28" s="660"/>
    </row>
    <row r="29" spans="1:14" x14ac:dyDescent="0.25">
      <c r="A29" s="27" t="s">
        <v>583</v>
      </c>
      <c r="B29" s="439">
        <v>0</v>
      </c>
      <c r="C29" s="443">
        <v>0</v>
      </c>
      <c r="D29" s="439">
        <v>0</v>
      </c>
      <c r="E29" s="439">
        <v>0</v>
      </c>
      <c r="F29" s="439">
        <v>0</v>
      </c>
      <c r="G29" s="439">
        <v>0</v>
      </c>
      <c r="H29" s="439">
        <v>0</v>
      </c>
      <c r="I29" s="439">
        <v>0</v>
      </c>
      <c r="J29" s="660"/>
      <c r="K29" s="439">
        <v>0</v>
      </c>
      <c r="L29" s="441">
        <v>0</v>
      </c>
      <c r="M29" s="439">
        <v>150</v>
      </c>
      <c r="N29" s="660"/>
    </row>
    <row r="30" spans="1:14" x14ac:dyDescent="0.25">
      <c r="A30" s="27" t="s">
        <v>584</v>
      </c>
      <c r="B30" s="439">
        <v>0</v>
      </c>
      <c r="C30" s="443">
        <v>0</v>
      </c>
      <c r="D30" s="439">
        <v>0</v>
      </c>
      <c r="E30" s="439">
        <v>0</v>
      </c>
      <c r="F30" s="439">
        <v>0</v>
      </c>
      <c r="G30" s="439">
        <v>0</v>
      </c>
      <c r="H30" s="439">
        <v>0</v>
      </c>
      <c r="I30" s="439">
        <v>0</v>
      </c>
      <c r="J30" s="660"/>
      <c r="K30" s="439">
        <v>0</v>
      </c>
      <c r="L30" s="441">
        <v>0</v>
      </c>
      <c r="M30" s="439">
        <v>40</v>
      </c>
      <c r="N30" s="660"/>
    </row>
    <row r="31" spans="1:14" ht="31.5" x14ac:dyDescent="0.25">
      <c r="A31" s="27" t="s">
        <v>585</v>
      </c>
      <c r="B31" s="439">
        <v>0</v>
      </c>
      <c r="C31" s="443">
        <v>0</v>
      </c>
      <c r="D31" s="439">
        <v>0</v>
      </c>
      <c r="E31" s="439">
        <v>0</v>
      </c>
      <c r="F31" s="439">
        <v>0</v>
      </c>
      <c r="G31" s="439">
        <v>0</v>
      </c>
      <c r="H31" s="439">
        <v>0</v>
      </c>
      <c r="I31" s="439">
        <v>0</v>
      </c>
      <c r="J31" s="660"/>
      <c r="K31" s="439">
        <v>0</v>
      </c>
      <c r="L31" s="441">
        <v>0</v>
      </c>
      <c r="M31" s="439">
        <v>337</v>
      </c>
      <c r="N31" s="660"/>
    </row>
    <row r="32" spans="1:14" x14ac:dyDescent="0.25">
      <c r="A32" s="27" t="s">
        <v>120</v>
      </c>
      <c r="B32" s="439">
        <v>0</v>
      </c>
      <c r="C32" s="439">
        <v>0</v>
      </c>
      <c r="D32" s="439">
        <v>0</v>
      </c>
      <c r="E32" s="439">
        <v>0</v>
      </c>
      <c r="F32" s="439">
        <v>0</v>
      </c>
      <c r="G32" s="439">
        <v>0</v>
      </c>
      <c r="H32" s="439">
        <v>0</v>
      </c>
      <c r="I32" s="439">
        <v>0</v>
      </c>
      <c r="J32" s="661"/>
      <c r="K32" s="439">
        <v>0</v>
      </c>
      <c r="L32" s="441">
        <v>0</v>
      </c>
      <c r="M32" s="439">
        <v>0</v>
      </c>
      <c r="N32" s="661"/>
    </row>
  </sheetData>
  <mergeCells count="6">
    <mergeCell ref="K2:N2"/>
    <mergeCell ref="K3:N3"/>
    <mergeCell ref="A5:N5"/>
    <mergeCell ref="A6:A7"/>
    <mergeCell ref="J8:J32"/>
    <mergeCell ref="N8:N32"/>
  </mergeCells>
  <pageMargins left="0.23622047244094491" right="0.47244094488188981" top="0.35433070866141736" bottom="0.47244094488188981" header="0.31496062992125984" footer="0.31496062992125984"/>
  <pageSetup scale="75"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5">
    <tabColor rgb="FF00B0F0"/>
    <pageSetUpPr fitToPage="1"/>
  </sheetPr>
  <dimension ref="A2:Q27"/>
  <sheetViews>
    <sheetView zoomScale="70" zoomScaleNormal="70" zoomScaleSheetLayoutView="59" workbookViewId="0">
      <pane ySplit="7" topLeftCell="A14" activePane="bottomLeft" state="frozen"/>
      <selection activeCell="C72" sqref="C72:J72"/>
      <selection pane="bottomLeft" activeCell="O3" sqref="O3:Q3"/>
    </sheetView>
  </sheetViews>
  <sheetFormatPr defaultColWidth="9.140625" defaultRowHeight="15.75" x14ac:dyDescent="0.25"/>
  <cols>
    <col min="1" max="1" width="35" style="31" customWidth="1"/>
    <col min="2" max="2" width="9.85546875" style="1" bestFit="1" customWidth="1"/>
    <col min="3" max="3" width="9.5703125" style="1" customWidth="1"/>
    <col min="4" max="4" width="12.140625" style="1" bestFit="1" customWidth="1"/>
    <col min="5" max="5" width="12.140625" style="1" customWidth="1"/>
    <col min="6" max="6" width="11.42578125" style="1" bestFit="1" customWidth="1"/>
    <col min="7" max="9" width="9.42578125" style="1" bestFit="1" customWidth="1"/>
    <col min="10" max="10" width="10.42578125" style="1" customWidth="1"/>
    <col min="11" max="11" width="12.5703125" style="1" customWidth="1"/>
    <col min="12" max="12" width="12.42578125" style="1" customWidth="1"/>
    <col min="13" max="13" width="9.42578125" style="1" bestFit="1" customWidth="1"/>
    <col min="14" max="14" width="11" style="1" bestFit="1" customWidth="1"/>
    <col min="15" max="15" width="12.140625" style="1" bestFit="1" customWidth="1"/>
    <col min="16" max="16" width="11.5703125" style="1" customWidth="1"/>
    <col min="17" max="17" width="11.28515625" style="1" customWidth="1"/>
    <col min="18" max="16384" width="9.140625" style="1"/>
  </cols>
  <sheetData>
    <row r="2" spans="1:17" x14ac:dyDescent="0.25">
      <c r="M2" s="110"/>
      <c r="N2" s="110"/>
      <c r="O2" s="662" t="s">
        <v>421</v>
      </c>
      <c r="P2" s="662"/>
      <c r="Q2" s="662"/>
    </row>
    <row r="3" spans="1:17" x14ac:dyDescent="0.25">
      <c r="A3" s="30"/>
      <c r="B3" s="12"/>
      <c r="C3" s="12"/>
      <c r="D3" s="12"/>
      <c r="E3" s="12"/>
      <c r="F3" s="12"/>
      <c r="G3" s="12"/>
      <c r="H3" s="12"/>
      <c r="I3" s="12"/>
      <c r="J3" s="12"/>
      <c r="K3" s="12"/>
      <c r="L3" s="12"/>
      <c r="M3" s="111"/>
      <c r="N3" s="111"/>
      <c r="O3" s="655" t="s">
        <v>598</v>
      </c>
      <c r="P3" s="655"/>
      <c r="Q3" s="655"/>
    </row>
    <row r="4" spans="1:17" x14ac:dyDescent="0.25">
      <c r="A4" s="30"/>
      <c r="B4" s="12"/>
      <c r="C4" s="12"/>
      <c r="D4" s="12"/>
      <c r="E4" s="12"/>
      <c r="F4" s="12"/>
      <c r="G4" s="12"/>
      <c r="H4" s="12"/>
      <c r="I4" s="12"/>
      <c r="J4" s="12"/>
      <c r="K4" s="12"/>
      <c r="L4" s="12"/>
      <c r="M4" s="111"/>
      <c r="N4" s="111"/>
      <c r="O4" s="316"/>
      <c r="P4" s="316"/>
      <c r="Q4" s="316"/>
    </row>
    <row r="5" spans="1:17" x14ac:dyDescent="0.25">
      <c r="A5" s="656" t="s">
        <v>209</v>
      </c>
      <c r="B5" s="656"/>
      <c r="C5" s="656"/>
      <c r="D5" s="656"/>
      <c r="E5" s="656"/>
      <c r="F5" s="656"/>
      <c r="G5" s="656"/>
      <c r="H5" s="656"/>
      <c r="I5" s="656"/>
      <c r="J5" s="656"/>
      <c r="K5" s="656"/>
      <c r="L5" s="656"/>
      <c r="M5" s="656"/>
      <c r="N5" s="656"/>
      <c r="O5" s="656"/>
    </row>
    <row r="6" spans="1:17" ht="126" x14ac:dyDescent="0.25">
      <c r="A6" s="657" t="s">
        <v>41</v>
      </c>
      <c r="B6" s="139" t="s">
        <v>12</v>
      </c>
      <c r="C6" s="139" t="s">
        <v>139</v>
      </c>
      <c r="D6" s="139" t="s">
        <v>42</v>
      </c>
      <c r="E6" s="139" t="s">
        <v>13</v>
      </c>
      <c r="F6" s="139" t="s">
        <v>108</v>
      </c>
      <c r="G6" s="139" t="s">
        <v>73</v>
      </c>
      <c r="H6" s="139" t="s">
        <v>14</v>
      </c>
      <c r="I6" s="139" t="s">
        <v>15</v>
      </c>
      <c r="J6" s="139" t="s">
        <v>211</v>
      </c>
      <c r="K6" s="139" t="s">
        <v>74</v>
      </c>
      <c r="L6" s="139" t="s">
        <v>16</v>
      </c>
      <c r="M6" s="139" t="s">
        <v>75</v>
      </c>
      <c r="N6" s="147" t="s">
        <v>17</v>
      </c>
      <c r="O6" s="147" t="s">
        <v>121</v>
      </c>
      <c r="P6" s="147" t="s">
        <v>122</v>
      </c>
      <c r="Q6" s="147" t="s">
        <v>19</v>
      </c>
    </row>
    <row r="7" spans="1:17" x14ac:dyDescent="0.25">
      <c r="A7" s="658"/>
      <c r="B7" s="139">
        <v>14</v>
      </c>
      <c r="C7" s="139">
        <v>15</v>
      </c>
      <c r="D7" s="139">
        <v>16</v>
      </c>
      <c r="E7" s="139">
        <v>17</v>
      </c>
      <c r="F7" s="139">
        <v>18</v>
      </c>
      <c r="G7" s="139">
        <v>19</v>
      </c>
      <c r="H7" s="139">
        <v>20</v>
      </c>
      <c r="I7" s="139">
        <v>21</v>
      </c>
      <c r="J7" s="139">
        <v>22</v>
      </c>
      <c r="K7" s="139">
        <v>23</v>
      </c>
      <c r="L7" s="139">
        <v>24</v>
      </c>
      <c r="M7" s="139">
        <v>25</v>
      </c>
      <c r="N7" s="139">
        <v>26</v>
      </c>
      <c r="O7" s="139">
        <v>27</v>
      </c>
      <c r="P7" s="139">
        <v>28</v>
      </c>
      <c r="Q7" s="139">
        <v>29</v>
      </c>
    </row>
    <row r="8" spans="1:17" ht="31.5" customHeight="1" x14ac:dyDescent="0.25">
      <c r="A8" s="26" t="s">
        <v>43</v>
      </c>
      <c r="B8" s="439">
        <v>2785.61</v>
      </c>
      <c r="C8" s="439">
        <v>0</v>
      </c>
      <c r="D8" s="439">
        <v>100975.7</v>
      </c>
      <c r="E8" s="439">
        <v>20673.71</v>
      </c>
      <c r="F8" s="439">
        <v>26184.92</v>
      </c>
      <c r="G8" s="439">
        <v>0</v>
      </c>
      <c r="H8" s="439">
        <v>0</v>
      </c>
      <c r="I8" s="439">
        <v>0</v>
      </c>
      <c r="J8" s="663" t="s">
        <v>127</v>
      </c>
      <c r="K8" s="439">
        <v>0</v>
      </c>
      <c r="L8" s="439">
        <v>13312.49</v>
      </c>
      <c r="M8" s="439">
        <v>0</v>
      </c>
      <c r="N8" s="439">
        <v>1320</v>
      </c>
      <c r="O8" s="439">
        <f>O9+O10+O11+O12+O13+O14+O15+O16+O17+O18+O19+O20+O23+O27</f>
        <v>0</v>
      </c>
      <c r="P8" s="439">
        <v>1700</v>
      </c>
      <c r="Q8" s="439">
        <f>Q9+Q10+Q11+Q12+Q13+Q14+Q15+Q16+Q17+Q18+Q19+Q20+Q23+Q27</f>
        <v>0</v>
      </c>
    </row>
    <row r="9" spans="1:17" ht="31.5" x14ac:dyDescent="0.25">
      <c r="A9" s="26" t="s">
        <v>56</v>
      </c>
      <c r="B9" s="441">
        <v>0</v>
      </c>
      <c r="C9" s="441">
        <v>0</v>
      </c>
      <c r="D9" s="441">
        <v>0</v>
      </c>
      <c r="E9" s="439">
        <v>19647.3</v>
      </c>
      <c r="F9" s="439">
        <v>1332.21</v>
      </c>
      <c r="G9" s="439">
        <v>0</v>
      </c>
      <c r="H9" s="439">
        <v>0</v>
      </c>
      <c r="I9" s="439">
        <v>0</v>
      </c>
      <c r="J9" s="664"/>
      <c r="K9" s="439">
        <v>0</v>
      </c>
      <c r="L9" s="441">
        <v>0</v>
      </c>
      <c r="M9" s="439">
        <v>0</v>
      </c>
      <c r="N9" s="440">
        <v>0</v>
      </c>
      <c r="O9" s="440">
        <v>0</v>
      </c>
      <c r="P9" s="440">
        <v>0</v>
      </c>
      <c r="Q9" s="440">
        <v>0</v>
      </c>
    </row>
    <row r="10" spans="1:17" x14ac:dyDescent="0.25">
      <c r="A10" s="26" t="s">
        <v>45</v>
      </c>
      <c r="B10" s="441">
        <v>0</v>
      </c>
      <c r="C10" s="441">
        <v>0</v>
      </c>
      <c r="D10" s="441">
        <v>18585.27</v>
      </c>
      <c r="E10" s="439">
        <v>0</v>
      </c>
      <c r="F10" s="439">
        <v>8845.02</v>
      </c>
      <c r="G10" s="439">
        <v>0</v>
      </c>
      <c r="H10" s="439">
        <v>0</v>
      </c>
      <c r="I10" s="439">
        <v>0</v>
      </c>
      <c r="J10" s="664"/>
      <c r="K10" s="439">
        <v>0</v>
      </c>
      <c r="L10" s="441">
        <v>11854.83</v>
      </c>
      <c r="M10" s="439"/>
      <c r="N10" s="440">
        <v>0</v>
      </c>
      <c r="O10" s="440">
        <v>0</v>
      </c>
      <c r="P10" s="440">
        <v>0</v>
      </c>
      <c r="Q10" s="440">
        <v>0</v>
      </c>
    </row>
    <row r="11" spans="1:17" ht="31.5" x14ac:dyDescent="0.25">
      <c r="A11" s="26" t="s">
        <v>46</v>
      </c>
      <c r="B11" s="441">
        <v>0</v>
      </c>
      <c r="C11" s="441">
        <v>0</v>
      </c>
      <c r="D11" s="441">
        <v>0</v>
      </c>
      <c r="E11" s="439">
        <v>0</v>
      </c>
      <c r="F11" s="439">
        <v>2000</v>
      </c>
      <c r="G11" s="439">
        <v>0</v>
      </c>
      <c r="H11" s="439">
        <v>0</v>
      </c>
      <c r="I11" s="439">
        <v>0</v>
      </c>
      <c r="J11" s="664"/>
      <c r="K11" s="439">
        <v>0</v>
      </c>
      <c r="L11" s="441">
        <v>0</v>
      </c>
      <c r="M11" s="439">
        <v>0</v>
      </c>
      <c r="N11" s="440">
        <v>0</v>
      </c>
      <c r="O11" s="440">
        <v>0</v>
      </c>
      <c r="P11" s="440">
        <v>0</v>
      </c>
      <c r="Q11" s="440">
        <v>0</v>
      </c>
    </row>
    <row r="12" spans="1:17" ht="31.5" x14ac:dyDescent="0.25">
      <c r="A12" s="26" t="s">
        <v>47</v>
      </c>
      <c r="B12" s="441">
        <v>0</v>
      </c>
      <c r="C12" s="441">
        <v>0</v>
      </c>
      <c r="D12" s="441">
        <v>0</v>
      </c>
      <c r="E12" s="439">
        <v>0</v>
      </c>
      <c r="F12" s="439">
        <v>0</v>
      </c>
      <c r="G12" s="439">
        <v>0</v>
      </c>
      <c r="H12" s="439">
        <v>0</v>
      </c>
      <c r="I12" s="439">
        <v>0</v>
      </c>
      <c r="J12" s="664"/>
      <c r="K12" s="439">
        <v>0</v>
      </c>
      <c r="L12" s="441">
        <v>0</v>
      </c>
      <c r="M12" s="439">
        <v>0</v>
      </c>
      <c r="N12" s="440">
        <v>0</v>
      </c>
      <c r="O12" s="440">
        <v>0</v>
      </c>
      <c r="P12" s="440">
        <v>0</v>
      </c>
      <c r="Q12" s="440">
        <v>0</v>
      </c>
    </row>
    <row r="13" spans="1:17" x14ac:dyDescent="0.25">
      <c r="A13" s="26" t="s">
        <v>48</v>
      </c>
      <c r="B13" s="441">
        <v>2778.61</v>
      </c>
      <c r="C13" s="441">
        <v>0</v>
      </c>
      <c r="D13" s="441">
        <v>4231.46</v>
      </c>
      <c r="E13" s="439">
        <v>0</v>
      </c>
      <c r="F13" s="439">
        <v>3754.31</v>
      </c>
      <c r="G13" s="439">
        <v>0</v>
      </c>
      <c r="H13" s="439">
        <v>0</v>
      </c>
      <c r="I13" s="439">
        <v>0</v>
      </c>
      <c r="J13" s="664"/>
      <c r="K13" s="439">
        <v>0</v>
      </c>
      <c r="L13" s="441">
        <v>0</v>
      </c>
      <c r="M13" s="439">
        <v>0</v>
      </c>
      <c r="N13" s="440">
        <v>0</v>
      </c>
      <c r="O13" s="440">
        <v>0</v>
      </c>
      <c r="P13" s="440">
        <v>0</v>
      </c>
      <c r="Q13" s="440">
        <v>0</v>
      </c>
    </row>
    <row r="14" spans="1:17" ht="31.5" x14ac:dyDescent="0.25">
      <c r="A14" s="26" t="s">
        <v>49</v>
      </c>
      <c r="B14" s="441">
        <v>0</v>
      </c>
      <c r="C14" s="441">
        <v>0</v>
      </c>
      <c r="D14" s="441">
        <v>0</v>
      </c>
      <c r="E14" s="439">
        <v>0</v>
      </c>
      <c r="F14" s="439">
        <v>0</v>
      </c>
      <c r="G14" s="439">
        <v>0</v>
      </c>
      <c r="H14" s="439">
        <v>0</v>
      </c>
      <c r="I14" s="439">
        <v>0</v>
      </c>
      <c r="J14" s="664"/>
      <c r="K14" s="439">
        <v>0</v>
      </c>
      <c r="L14" s="441">
        <v>0</v>
      </c>
      <c r="M14" s="439">
        <v>0</v>
      </c>
      <c r="N14" s="440">
        <v>0</v>
      </c>
      <c r="O14" s="440">
        <v>0</v>
      </c>
      <c r="P14" s="440">
        <v>0</v>
      </c>
      <c r="Q14" s="440">
        <v>0</v>
      </c>
    </row>
    <row r="15" spans="1:17" ht="47.25" x14ac:dyDescent="0.25">
      <c r="A15" s="26" t="s">
        <v>50</v>
      </c>
      <c r="B15" s="441">
        <v>0</v>
      </c>
      <c r="C15" s="441">
        <v>0</v>
      </c>
      <c r="D15" s="441">
        <v>0</v>
      </c>
      <c r="E15" s="439">
        <v>0</v>
      </c>
      <c r="F15" s="439">
        <v>0</v>
      </c>
      <c r="G15" s="439">
        <v>0</v>
      </c>
      <c r="H15" s="439">
        <v>0</v>
      </c>
      <c r="I15" s="439">
        <v>0</v>
      </c>
      <c r="J15" s="664"/>
      <c r="K15" s="439">
        <v>0</v>
      </c>
      <c r="L15" s="441">
        <v>0</v>
      </c>
      <c r="M15" s="439">
        <v>0</v>
      </c>
      <c r="N15" s="440">
        <v>0</v>
      </c>
      <c r="O15" s="440">
        <v>0</v>
      </c>
      <c r="P15" s="440">
        <v>0</v>
      </c>
      <c r="Q15" s="440">
        <v>0</v>
      </c>
    </row>
    <row r="16" spans="1:17" ht="31.5" x14ac:dyDescent="0.25">
      <c r="A16" s="26" t="s">
        <v>51</v>
      </c>
      <c r="B16" s="441">
        <v>0</v>
      </c>
      <c r="C16" s="441">
        <v>0</v>
      </c>
      <c r="D16" s="441">
        <v>0</v>
      </c>
      <c r="E16" s="439">
        <v>0</v>
      </c>
      <c r="F16" s="439">
        <v>0</v>
      </c>
      <c r="G16" s="439">
        <v>0</v>
      </c>
      <c r="H16" s="439">
        <v>0</v>
      </c>
      <c r="I16" s="439">
        <v>0</v>
      </c>
      <c r="J16" s="664"/>
      <c r="K16" s="439">
        <v>0</v>
      </c>
      <c r="L16" s="441">
        <v>0</v>
      </c>
      <c r="M16" s="439">
        <v>0</v>
      </c>
      <c r="N16" s="440">
        <v>0</v>
      </c>
      <c r="O16" s="440">
        <v>0</v>
      </c>
      <c r="P16" s="440">
        <v>0</v>
      </c>
      <c r="Q16" s="440">
        <v>0</v>
      </c>
    </row>
    <row r="17" spans="1:17" x14ac:dyDescent="0.25">
      <c r="A17" s="26" t="s">
        <v>52</v>
      </c>
      <c r="B17" s="441">
        <v>7</v>
      </c>
      <c r="C17" s="441">
        <v>0</v>
      </c>
      <c r="D17" s="441">
        <v>3766.26</v>
      </c>
      <c r="E17" s="439">
        <v>1026.4100000000001</v>
      </c>
      <c r="F17" s="439">
        <v>10053.379999999999</v>
      </c>
      <c r="G17" s="439">
        <v>0</v>
      </c>
      <c r="H17" s="439">
        <v>0</v>
      </c>
      <c r="I17" s="439">
        <v>0</v>
      </c>
      <c r="J17" s="664"/>
      <c r="K17" s="439">
        <v>0</v>
      </c>
      <c r="L17" s="441">
        <v>1007.66</v>
      </c>
      <c r="M17" s="439">
        <v>0</v>
      </c>
      <c r="N17" s="440">
        <v>1320</v>
      </c>
      <c r="O17" s="440">
        <v>0</v>
      </c>
      <c r="P17" s="440">
        <v>1700</v>
      </c>
      <c r="Q17" s="440">
        <v>0</v>
      </c>
    </row>
    <row r="18" spans="1:17" x14ac:dyDescent="0.25">
      <c r="A18" s="26" t="s">
        <v>53</v>
      </c>
      <c r="B18" s="441">
        <v>0</v>
      </c>
      <c r="C18" s="441">
        <v>0</v>
      </c>
      <c r="D18" s="441">
        <v>0</v>
      </c>
      <c r="E18" s="439">
        <v>0</v>
      </c>
      <c r="F18" s="439">
        <v>0</v>
      </c>
      <c r="G18" s="439">
        <v>0</v>
      </c>
      <c r="H18" s="439">
        <v>0</v>
      </c>
      <c r="I18" s="439">
        <v>0</v>
      </c>
      <c r="J18" s="664"/>
      <c r="K18" s="439">
        <v>0</v>
      </c>
      <c r="L18" s="441">
        <v>0</v>
      </c>
      <c r="M18" s="439">
        <v>0</v>
      </c>
      <c r="N18" s="440">
        <v>0</v>
      </c>
      <c r="O18" s="440">
        <v>0</v>
      </c>
      <c r="P18" s="440">
        <v>0</v>
      </c>
      <c r="Q18" s="440">
        <v>0</v>
      </c>
    </row>
    <row r="19" spans="1:17" ht="78.75" x14ac:dyDescent="0.25">
      <c r="A19" s="26" t="s">
        <v>54</v>
      </c>
      <c r="B19" s="441">
        <v>0</v>
      </c>
      <c r="C19" s="441">
        <v>0</v>
      </c>
      <c r="D19" s="441">
        <v>0</v>
      </c>
      <c r="E19" s="439">
        <v>0</v>
      </c>
      <c r="F19" s="439">
        <v>0</v>
      </c>
      <c r="G19" s="439">
        <v>0</v>
      </c>
      <c r="H19" s="439">
        <v>0</v>
      </c>
      <c r="I19" s="439">
        <v>0</v>
      </c>
      <c r="J19" s="664"/>
      <c r="K19" s="439">
        <v>0</v>
      </c>
      <c r="L19" s="441">
        <v>0</v>
      </c>
      <c r="M19" s="439">
        <v>0</v>
      </c>
      <c r="N19" s="440">
        <v>0</v>
      </c>
      <c r="O19" s="440">
        <v>0</v>
      </c>
      <c r="P19" s="440">
        <v>0</v>
      </c>
      <c r="Q19" s="440">
        <v>0</v>
      </c>
    </row>
    <row r="20" spans="1:17" ht="31.5" x14ac:dyDescent="0.25">
      <c r="A20" s="26" t="s">
        <v>70</v>
      </c>
      <c r="B20" s="439">
        <f t="shared" ref="B20:Q20" si="0">B21+B22</f>
        <v>0</v>
      </c>
      <c r="C20" s="439">
        <v>0</v>
      </c>
      <c r="D20" s="439">
        <v>11392.71</v>
      </c>
      <c r="E20" s="439">
        <f t="shared" si="0"/>
        <v>0</v>
      </c>
      <c r="F20" s="439">
        <f t="shared" si="0"/>
        <v>0</v>
      </c>
      <c r="G20" s="439">
        <f t="shared" si="0"/>
        <v>0</v>
      </c>
      <c r="H20" s="439">
        <f t="shared" si="0"/>
        <v>0</v>
      </c>
      <c r="I20" s="439">
        <f t="shared" si="0"/>
        <v>0</v>
      </c>
      <c r="J20" s="664"/>
      <c r="K20" s="439">
        <f t="shared" si="0"/>
        <v>0</v>
      </c>
      <c r="L20" s="439">
        <f t="shared" si="0"/>
        <v>0</v>
      </c>
      <c r="M20" s="439">
        <f t="shared" si="0"/>
        <v>0</v>
      </c>
      <c r="N20" s="439">
        <f>N21+N22</f>
        <v>0</v>
      </c>
      <c r="O20" s="439">
        <f t="shared" si="0"/>
        <v>0</v>
      </c>
      <c r="P20" s="439">
        <f t="shared" si="0"/>
        <v>0</v>
      </c>
      <c r="Q20" s="439">
        <f t="shared" si="0"/>
        <v>0</v>
      </c>
    </row>
    <row r="21" spans="1:17" x14ac:dyDescent="0.25">
      <c r="A21" s="26" t="s">
        <v>71</v>
      </c>
      <c r="B21" s="441">
        <v>0</v>
      </c>
      <c r="C21" s="441">
        <v>0</v>
      </c>
      <c r="D21" s="441">
        <v>3797.57</v>
      </c>
      <c r="E21" s="439">
        <v>0</v>
      </c>
      <c r="F21" s="439">
        <v>0</v>
      </c>
      <c r="G21" s="439">
        <v>0</v>
      </c>
      <c r="H21" s="439">
        <v>0</v>
      </c>
      <c r="I21" s="439">
        <v>0</v>
      </c>
      <c r="J21" s="664"/>
      <c r="K21" s="439">
        <v>0</v>
      </c>
      <c r="L21" s="441">
        <v>0</v>
      </c>
      <c r="M21" s="439">
        <v>0</v>
      </c>
      <c r="N21" s="440">
        <v>0</v>
      </c>
      <c r="O21" s="440">
        <v>0</v>
      </c>
      <c r="P21" s="440">
        <v>0</v>
      </c>
      <c r="Q21" s="440">
        <v>0</v>
      </c>
    </row>
    <row r="22" spans="1:17" x14ac:dyDescent="0.25">
      <c r="A22" s="26" t="s">
        <v>72</v>
      </c>
      <c r="B22" s="441">
        <v>0</v>
      </c>
      <c r="C22" s="441">
        <v>0</v>
      </c>
      <c r="D22" s="441">
        <v>7595.14</v>
      </c>
      <c r="E22" s="439">
        <v>0</v>
      </c>
      <c r="F22" s="439">
        <v>0</v>
      </c>
      <c r="G22" s="439">
        <v>0</v>
      </c>
      <c r="H22" s="439">
        <v>0</v>
      </c>
      <c r="I22" s="439">
        <v>0</v>
      </c>
      <c r="J22" s="664"/>
      <c r="K22" s="439">
        <v>0</v>
      </c>
      <c r="L22" s="441">
        <v>0</v>
      </c>
      <c r="M22" s="439">
        <v>0</v>
      </c>
      <c r="N22" s="440">
        <v>0</v>
      </c>
      <c r="O22" s="440">
        <v>0</v>
      </c>
      <c r="P22" s="440">
        <v>0</v>
      </c>
      <c r="Q22" s="440">
        <v>0</v>
      </c>
    </row>
    <row r="23" spans="1:17" x14ac:dyDescent="0.25">
      <c r="A23" s="26" t="s">
        <v>57</v>
      </c>
      <c r="B23" s="439">
        <v>0</v>
      </c>
      <c r="C23" s="439">
        <v>0</v>
      </c>
      <c r="D23" s="439">
        <v>63000</v>
      </c>
      <c r="E23" s="439">
        <v>0</v>
      </c>
      <c r="F23" s="439">
        <v>200</v>
      </c>
      <c r="G23" s="439">
        <v>0</v>
      </c>
      <c r="H23" s="439">
        <v>0</v>
      </c>
      <c r="I23" s="439">
        <v>0</v>
      </c>
      <c r="J23" s="664"/>
      <c r="K23" s="439">
        <v>0</v>
      </c>
      <c r="L23" s="439">
        <v>450</v>
      </c>
      <c r="M23" s="439">
        <v>0</v>
      </c>
      <c r="N23" s="439">
        <v>0</v>
      </c>
      <c r="O23" s="439">
        <v>0</v>
      </c>
      <c r="P23" s="439">
        <v>0</v>
      </c>
      <c r="Q23" s="439">
        <v>0</v>
      </c>
    </row>
    <row r="24" spans="1:17" x14ac:dyDescent="0.25">
      <c r="A24" s="26" t="s">
        <v>578</v>
      </c>
      <c r="B24" s="439">
        <v>0</v>
      </c>
      <c r="C24" s="439">
        <v>0</v>
      </c>
      <c r="D24" s="439">
        <v>0</v>
      </c>
      <c r="E24" s="439">
        <v>0</v>
      </c>
      <c r="F24" s="439">
        <v>200</v>
      </c>
      <c r="G24" s="439">
        <v>0</v>
      </c>
      <c r="H24" s="439">
        <v>0</v>
      </c>
      <c r="I24" s="439">
        <v>0</v>
      </c>
      <c r="J24" s="664"/>
      <c r="K24" s="439">
        <v>0</v>
      </c>
      <c r="L24" s="439">
        <v>450</v>
      </c>
      <c r="M24" s="439">
        <v>0</v>
      </c>
      <c r="N24" s="439">
        <v>0</v>
      </c>
      <c r="O24" s="439">
        <v>0</v>
      </c>
      <c r="P24" s="439">
        <v>0</v>
      </c>
      <c r="Q24" s="439">
        <v>0</v>
      </c>
    </row>
    <row r="25" spans="1:17" x14ac:dyDescent="0.25">
      <c r="A25" s="26" t="s">
        <v>579</v>
      </c>
      <c r="B25" s="439">
        <v>0</v>
      </c>
      <c r="C25" s="439">
        <v>0</v>
      </c>
      <c r="D25" s="439">
        <v>30000</v>
      </c>
      <c r="E25" s="439">
        <v>0</v>
      </c>
      <c r="F25" s="439">
        <v>0</v>
      </c>
      <c r="G25" s="439">
        <v>0</v>
      </c>
      <c r="H25" s="439">
        <v>0</v>
      </c>
      <c r="I25" s="439">
        <v>0</v>
      </c>
      <c r="J25" s="664"/>
      <c r="K25" s="439">
        <v>0</v>
      </c>
      <c r="L25" s="439">
        <v>0</v>
      </c>
      <c r="M25" s="439">
        <v>0</v>
      </c>
      <c r="N25" s="439">
        <v>0</v>
      </c>
      <c r="O25" s="439">
        <v>0</v>
      </c>
      <c r="P25" s="439">
        <v>0</v>
      </c>
      <c r="Q25" s="439">
        <v>0</v>
      </c>
    </row>
    <row r="26" spans="1:17" ht="31.5" x14ac:dyDescent="0.25">
      <c r="A26" s="26" t="s">
        <v>596</v>
      </c>
      <c r="B26" s="439">
        <v>0</v>
      </c>
      <c r="C26" s="439">
        <v>0</v>
      </c>
      <c r="D26" s="439">
        <v>33000</v>
      </c>
      <c r="E26" s="439">
        <v>0</v>
      </c>
      <c r="F26" s="439">
        <v>0</v>
      </c>
      <c r="G26" s="439">
        <v>0</v>
      </c>
      <c r="H26" s="439">
        <v>0</v>
      </c>
      <c r="I26" s="439">
        <v>0</v>
      </c>
      <c r="J26" s="664"/>
      <c r="K26" s="439">
        <v>0</v>
      </c>
      <c r="L26" s="439">
        <v>0</v>
      </c>
      <c r="M26" s="439">
        <v>0</v>
      </c>
      <c r="N26" s="439">
        <v>0</v>
      </c>
      <c r="O26" s="439">
        <v>0</v>
      </c>
      <c r="P26" s="439">
        <v>0</v>
      </c>
      <c r="Q26" s="439">
        <v>0</v>
      </c>
    </row>
    <row r="27" spans="1:17" x14ac:dyDescent="0.25">
      <c r="A27" s="27" t="s">
        <v>120</v>
      </c>
      <c r="B27" s="441">
        <v>0</v>
      </c>
      <c r="C27" s="441">
        <v>0</v>
      </c>
      <c r="D27" s="441">
        <v>0</v>
      </c>
      <c r="E27" s="441">
        <v>0</v>
      </c>
      <c r="F27" s="441">
        <v>0</v>
      </c>
      <c r="G27" s="441">
        <v>0</v>
      </c>
      <c r="H27" s="441">
        <v>0</v>
      </c>
      <c r="I27" s="441">
        <v>0</v>
      </c>
      <c r="J27" s="665"/>
      <c r="K27" s="441">
        <v>0</v>
      </c>
      <c r="L27" s="441">
        <v>0</v>
      </c>
      <c r="M27" s="441">
        <v>0</v>
      </c>
      <c r="N27" s="441">
        <v>0</v>
      </c>
      <c r="O27" s="441">
        <v>0</v>
      </c>
      <c r="P27" s="441">
        <v>0</v>
      </c>
      <c r="Q27" s="441">
        <v>0</v>
      </c>
    </row>
  </sheetData>
  <mergeCells count="5">
    <mergeCell ref="A5:O5"/>
    <mergeCell ref="A6:A7"/>
    <mergeCell ref="O2:Q2"/>
    <mergeCell ref="O3:Q3"/>
    <mergeCell ref="J8:J27"/>
  </mergeCells>
  <pageMargins left="0.23622047244094491" right="0.47244094488188981" top="0.35433070866141736" bottom="0.47244094488188981" header="0.31496062992125984" footer="0.31496062992125984"/>
  <pageSetup scale="62"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6">
    <tabColor rgb="FF00B0F0"/>
    <pageSetUpPr fitToPage="1"/>
  </sheetPr>
  <dimension ref="A1:R28"/>
  <sheetViews>
    <sheetView zoomScale="80" zoomScaleNormal="80" zoomScaleSheetLayoutView="59" workbookViewId="0">
      <selection activeCell="L3" sqref="L3:N3"/>
    </sheetView>
  </sheetViews>
  <sheetFormatPr defaultColWidth="9.140625" defaultRowHeight="15.75" x14ac:dyDescent="0.25"/>
  <cols>
    <col min="1" max="1" width="30.85546875" style="157" customWidth="1"/>
    <col min="2" max="2" width="12.42578125" style="158" customWidth="1"/>
    <col min="3" max="3" width="11.85546875" style="143" bestFit="1" customWidth="1"/>
    <col min="4" max="4" width="14" style="143" customWidth="1"/>
    <col min="5" max="5" width="11.42578125" style="143" customWidth="1"/>
    <col min="6" max="6" width="11.140625" style="143" customWidth="1"/>
    <col min="7" max="7" width="12.5703125" style="143" customWidth="1"/>
    <col min="8" max="8" width="12.7109375" style="143" customWidth="1"/>
    <col min="9" max="9" width="11.85546875" style="143" bestFit="1" customWidth="1"/>
    <col min="10" max="10" width="13.42578125" style="143" customWidth="1"/>
    <col min="11" max="11" width="12" style="143" customWidth="1"/>
    <col min="12" max="12" width="13" style="143" customWidth="1"/>
    <col min="13" max="13" width="13.28515625" style="143" customWidth="1"/>
    <col min="14" max="16" width="11" style="143" customWidth="1"/>
    <col min="17" max="16384" width="9.140625" style="143"/>
  </cols>
  <sheetData>
    <row r="1" spans="1:18" x14ac:dyDescent="0.25">
      <c r="A1" s="140"/>
      <c r="B1" s="141"/>
      <c r="C1" s="142"/>
      <c r="D1" s="142"/>
      <c r="E1" s="142"/>
      <c r="F1" s="142"/>
      <c r="G1" s="142"/>
      <c r="H1" s="142"/>
      <c r="I1" s="142"/>
      <c r="J1" s="142"/>
      <c r="K1" s="142"/>
      <c r="L1" s="142"/>
      <c r="M1" s="142"/>
      <c r="N1" s="142"/>
      <c r="O1" s="142"/>
      <c r="P1" s="142"/>
      <c r="Q1" s="142"/>
      <c r="R1" s="142"/>
    </row>
    <row r="2" spans="1:18" x14ac:dyDescent="0.25">
      <c r="A2" s="140"/>
      <c r="B2" s="141"/>
      <c r="C2" s="142"/>
      <c r="D2" s="142"/>
      <c r="E2" s="142"/>
      <c r="F2" s="142"/>
      <c r="G2" s="142"/>
      <c r="H2" s="142"/>
      <c r="I2" s="144"/>
      <c r="J2" s="144"/>
      <c r="K2" s="144"/>
      <c r="L2" s="667" t="s">
        <v>422</v>
      </c>
      <c r="M2" s="667"/>
      <c r="N2" s="667"/>
      <c r="O2" s="145"/>
      <c r="P2" s="145"/>
      <c r="Q2" s="142"/>
      <c r="R2" s="142"/>
    </row>
    <row r="3" spans="1:18" x14ac:dyDescent="0.25">
      <c r="A3" s="140"/>
      <c r="B3" s="141"/>
      <c r="C3" s="142"/>
      <c r="D3" s="142"/>
      <c r="E3" s="142"/>
      <c r="F3" s="142"/>
      <c r="G3" s="142"/>
      <c r="H3" s="142"/>
      <c r="I3" s="144"/>
      <c r="J3" s="144"/>
      <c r="K3" s="144"/>
      <c r="L3" s="667" t="s">
        <v>598</v>
      </c>
      <c r="M3" s="667"/>
      <c r="N3" s="667"/>
      <c r="O3" s="145"/>
      <c r="P3" s="145"/>
      <c r="Q3" s="142"/>
      <c r="R3" s="142"/>
    </row>
    <row r="4" spans="1:18" x14ac:dyDescent="0.25">
      <c r="A4" s="140"/>
      <c r="B4" s="141"/>
      <c r="C4" s="142"/>
      <c r="D4" s="142"/>
      <c r="E4" s="142"/>
      <c r="F4" s="142"/>
      <c r="G4" s="144"/>
      <c r="H4" s="144"/>
      <c r="I4" s="144"/>
      <c r="J4" s="144"/>
      <c r="K4" s="144"/>
      <c r="L4" s="144"/>
      <c r="M4" s="145"/>
      <c r="N4" s="145"/>
      <c r="O4" s="145"/>
      <c r="P4" s="145"/>
      <c r="Q4" s="142"/>
      <c r="R4" s="142"/>
    </row>
    <row r="5" spans="1:18" x14ac:dyDescent="0.25">
      <c r="A5" s="668" t="s">
        <v>209</v>
      </c>
      <c r="B5" s="668"/>
      <c r="C5" s="668"/>
      <c r="D5" s="668"/>
      <c r="E5" s="668"/>
      <c r="F5" s="668"/>
      <c r="G5" s="668"/>
      <c r="H5" s="668"/>
      <c r="I5" s="668"/>
      <c r="J5" s="668"/>
      <c r="K5" s="668"/>
      <c r="L5" s="668"/>
      <c r="M5" s="668"/>
      <c r="N5" s="668"/>
      <c r="O5" s="174"/>
      <c r="P5" s="174"/>
      <c r="Q5" s="174"/>
      <c r="R5" s="174"/>
    </row>
    <row r="6" spans="1:18" ht="126" x14ac:dyDescent="0.25">
      <c r="A6" s="666" t="s">
        <v>41</v>
      </c>
      <c r="B6" s="146" t="s">
        <v>20</v>
      </c>
      <c r="C6" s="147" t="s">
        <v>21</v>
      </c>
      <c r="D6" s="147" t="s">
        <v>97</v>
      </c>
      <c r="E6" s="147" t="s">
        <v>22</v>
      </c>
      <c r="F6" s="147" t="s">
        <v>23</v>
      </c>
      <c r="G6" s="147" t="s">
        <v>39</v>
      </c>
      <c r="H6" s="147" t="s">
        <v>212</v>
      </c>
      <c r="I6" s="147" t="s">
        <v>24</v>
      </c>
      <c r="J6" s="139" t="s">
        <v>98</v>
      </c>
      <c r="K6" s="139" t="s">
        <v>25</v>
      </c>
      <c r="L6" s="147" t="s">
        <v>26</v>
      </c>
      <c r="M6" s="147" t="s">
        <v>111</v>
      </c>
      <c r="N6" s="147" t="s">
        <v>27</v>
      </c>
      <c r="O6" s="148"/>
      <c r="P6" s="148"/>
    </row>
    <row r="7" spans="1:18" x14ac:dyDescent="0.25">
      <c r="A7" s="666"/>
      <c r="B7" s="149">
        <v>30</v>
      </c>
      <c r="C7" s="147">
        <v>31</v>
      </c>
      <c r="D7" s="149">
        <v>32</v>
      </c>
      <c r="E7" s="147">
        <v>33</v>
      </c>
      <c r="F7" s="149">
        <v>34</v>
      </c>
      <c r="G7" s="147">
        <v>35</v>
      </c>
      <c r="H7" s="149">
        <v>36</v>
      </c>
      <c r="I7" s="147">
        <v>37</v>
      </c>
      <c r="J7" s="149">
        <v>38</v>
      </c>
      <c r="K7" s="147">
        <v>39</v>
      </c>
      <c r="L7" s="149">
        <v>40</v>
      </c>
      <c r="M7" s="147">
        <v>41</v>
      </c>
      <c r="N7" s="149">
        <v>42</v>
      </c>
      <c r="O7" s="148"/>
      <c r="P7" s="148"/>
      <c r="Q7" s="142"/>
      <c r="R7" s="142"/>
    </row>
    <row r="8" spans="1:18" ht="31.5" customHeight="1" x14ac:dyDescent="0.25">
      <c r="A8" s="150" t="s">
        <v>43</v>
      </c>
      <c r="B8" s="508">
        <v>3849.08</v>
      </c>
      <c r="C8" s="508">
        <v>10423.65</v>
      </c>
      <c r="D8" s="508">
        <f>D9+D10+D11+D12+D13+D14+D15+D16+D17+D18+D19+D20+D23+D25</f>
        <v>0</v>
      </c>
      <c r="E8" s="508">
        <v>0</v>
      </c>
      <c r="F8" s="508">
        <v>0</v>
      </c>
      <c r="G8" s="508">
        <v>1240</v>
      </c>
      <c r="H8" s="663" t="s">
        <v>127</v>
      </c>
      <c r="I8" s="508">
        <f>I9+I10+I11+I12+I13+I14+I15+I16+I17+I18+I19+I20+I23+I25</f>
        <v>240.79</v>
      </c>
      <c r="J8" s="508">
        <v>2658.62</v>
      </c>
      <c r="K8" s="508">
        <v>1850.71</v>
      </c>
      <c r="L8" s="508">
        <v>0</v>
      </c>
      <c r="M8" s="508">
        <f>M9+M10+M11+M12+M13+M14+M15+M16+M17+M18+M19+M20+M23+M25</f>
        <v>0</v>
      </c>
      <c r="N8" s="440">
        <v>0</v>
      </c>
      <c r="O8" s="151"/>
      <c r="P8" s="151"/>
    </row>
    <row r="9" spans="1:18" ht="31.5" x14ac:dyDescent="0.25">
      <c r="A9" s="152" t="s">
        <v>56</v>
      </c>
      <c r="B9" s="440">
        <v>3011.28</v>
      </c>
      <c r="C9" s="440">
        <v>0</v>
      </c>
      <c r="D9" s="440">
        <v>0</v>
      </c>
      <c r="E9" s="440">
        <v>0</v>
      </c>
      <c r="F9" s="440">
        <v>0</v>
      </c>
      <c r="G9" s="440">
        <v>0</v>
      </c>
      <c r="H9" s="664"/>
      <c r="I9" s="440">
        <v>0</v>
      </c>
      <c r="J9" s="441">
        <v>0</v>
      </c>
      <c r="K9" s="441">
        <v>0</v>
      </c>
      <c r="L9" s="441">
        <v>0</v>
      </c>
      <c r="M9" s="441">
        <v>0</v>
      </c>
      <c r="N9" s="441">
        <v>0</v>
      </c>
      <c r="O9" s="153"/>
      <c r="P9" s="153"/>
    </row>
    <row r="10" spans="1:18" x14ac:dyDescent="0.25">
      <c r="A10" s="152" t="s">
        <v>45</v>
      </c>
      <c r="B10" s="440">
        <v>0</v>
      </c>
      <c r="C10" s="440">
        <v>0</v>
      </c>
      <c r="D10" s="440">
        <v>0</v>
      </c>
      <c r="E10" s="440">
        <v>0</v>
      </c>
      <c r="F10" s="440">
        <v>0</v>
      </c>
      <c r="G10" s="440">
        <v>1240</v>
      </c>
      <c r="H10" s="664"/>
      <c r="I10" s="440">
        <v>0</v>
      </c>
      <c r="J10" s="441">
        <v>0</v>
      </c>
      <c r="K10" s="441">
        <v>0</v>
      </c>
      <c r="L10" s="441">
        <v>0</v>
      </c>
      <c r="M10" s="441">
        <v>0</v>
      </c>
      <c r="N10" s="441">
        <v>0</v>
      </c>
      <c r="O10" s="153"/>
      <c r="P10" s="153"/>
    </row>
    <row r="11" spans="1:18" ht="31.5" x14ac:dyDescent="0.25">
      <c r="A11" s="152" t="s">
        <v>46</v>
      </c>
      <c r="B11" s="440">
        <v>0</v>
      </c>
      <c r="C11" s="440">
        <v>0</v>
      </c>
      <c r="D11" s="440">
        <v>0</v>
      </c>
      <c r="E11" s="440">
        <v>0</v>
      </c>
      <c r="F11" s="440">
        <v>0</v>
      </c>
      <c r="G11" s="440">
        <v>0</v>
      </c>
      <c r="H11" s="664"/>
      <c r="I11" s="440">
        <v>0</v>
      </c>
      <c r="J11" s="441">
        <v>0</v>
      </c>
      <c r="K11" s="441">
        <v>0</v>
      </c>
      <c r="L11" s="441">
        <v>0</v>
      </c>
      <c r="M11" s="441">
        <v>0</v>
      </c>
      <c r="N11" s="441">
        <v>0</v>
      </c>
      <c r="O11" s="153"/>
      <c r="P11" s="153"/>
    </row>
    <row r="12" spans="1:18" ht="31.5" x14ac:dyDescent="0.25">
      <c r="A12" s="152" t="s">
        <v>47</v>
      </c>
      <c r="B12" s="440">
        <v>0</v>
      </c>
      <c r="C12" s="440">
        <v>0</v>
      </c>
      <c r="D12" s="440">
        <v>0</v>
      </c>
      <c r="E12" s="440">
        <v>0</v>
      </c>
      <c r="F12" s="440">
        <v>0</v>
      </c>
      <c r="G12" s="440">
        <v>0</v>
      </c>
      <c r="H12" s="664"/>
      <c r="I12" s="440">
        <v>0</v>
      </c>
      <c r="J12" s="441">
        <v>0</v>
      </c>
      <c r="K12" s="441">
        <v>0</v>
      </c>
      <c r="L12" s="441">
        <v>0</v>
      </c>
      <c r="M12" s="441">
        <v>0</v>
      </c>
      <c r="N12" s="441">
        <v>0</v>
      </c>
      <c r="O12" s="153"/>
      <c r="P12" s="153"/>
    </row>
    <row r="13" spans="1:18" x14ac:dyDescent="0.25">
      <c r="A13" s="152" t="s">
        <v>48</v>
      </c>
      <c r="B13" s="440">
        <v>0</v>
      </c>
      <c r="C13" s="440">
        <v>10420.15</v>
      </c>
      <c r="D13" s="440">
        <v>0</v>
      </c>
      <c r="E13" s="440">
        <v>0</v>
      </c>
      <c r="F13" s="440">
        <v>0</v>
      </c>
      <c r="G13" s="440">
        <v>0</v>
      </c>
      <c r="H13" s="664"/>
      <c r="I13" s="440">
        <v>0</v>
      </c>
      <c r="J13" s="441">
        <v>0</v>
      </c>
      <c r="K13" s="441">
        <v>0</v>
      </c>
      <c r="L13" s="441">
        <v>0</v>
      </c>
      <c r="M13" s="441">
        <v>0</v>
      </c>
      <c r="N13" s="441">
        <v>0</v>
      </c>
      <c r="O13" s="153"/>
      <c r="P13" s="153"/>
    </row>
    <row r="14" spans="1:18" ht="31.5" x14ac:dyDescent="0.25">
      <c r="A14" s="152" t="s">
        <v>49</v>
      </c>
      <c r="B14" s="440">
        <v>0</v>
      </c>
      <c r="C14" s="440">
        <v>0</v>
      </c>
      <c r="D14" s="440">
        <v>0</v>
      </c>
      <c r="E14" s="440">
        <v>0</v>
      </c>
      <c r="F14" s="440">
        <v>0</v>
      </c>
      <c r="G14" s="440">
        <v>0</v>
      </c>
      <c r="H14" s="664"/>
      <c r="I14" s="440">
        <v>0</v>
      </c>
      <c r="J14" s="441">
        <v>0</v>
      </c>
      <c r="K14" s="441">
        <v>0</v>
      </c>
      <c r="L14" s="441">
        <v>0</v>
      </c>
      <c r="M14" s="441">
        <v>0</v>
      </c>
      <c r="N14" s="441">
        <v>0</v>
      </c>
      <c r="O14" s="153"/>
      <c r="P14" s="153"/>
    </row>
    <row r="15" spans="1:18" ht="47.25" x14ac:dyDescent="0.25">
      <c r="A15" s="152" t="s">
        <v>50</v>
      </c>
      <c r="B15" s="440">
        <v>0</v>
      </c>
      <c r="C15" s="440">
        <v>0</v>
      </c>
      <c r="D15" s="440">
        <v>0</v>
      </c>
      <c r="E15" s="440">
        <v>0</v>
      </c>
      <c r="F15" s="440">
        <v>0</v>
      </c>
      <c r="G15" s="440">
        <v>0</v>
      </c>
      <c r="H15" s="664"/>
      <c r="I15" s="440">
        <v>0</v>
      </c>
      <c r="J15" s="441">
        <v>0</v>
      </c>
      <c r="K15" s="441">
        <v>0</v>
      </c>
      <c r="L15" s="441">
        <v>0</v>
      </c>
      <c r="M15" s="441">
        <v>0</v>
      </c>
      <c r="N15" s="441">
        <v>0</v>
      </c>
      <c r="O15" s="153"/>
      <c r="P15" s="153"/>
    </row>
    <row r="16" spans="1:18" ht="47.25" x14ac:dyDescent="0.25">
      <c r="A16" s="152" t="s">
        <v>51</v>
      </c>
      <c r="B16" s="440">
        <v>0</v>
      </c>
      <c r="C16" s="440">
        <v>0</v>
      </c>
      <c r="D16" s="440">
        <v>0</v>
      </c>
      <c r="E16" s="440">
        <v>0</v>
      </c>
      <c r="F16" s="440">
        <v>0</v>
      </c>
      <c r="G16" s="440">
        <v>0</v>
      </c>
      <c r="H16" s="664"/>
      <c r="I16" s="440">
        <v>0</v>
      </c>
      <c r="J16" s="441">
        <v>0</v>
      </c>
      <c r="K16" s="441">
        <v>0</v>
      </c>
      <c r="L16" s="441">
        <v>0</v>
      </c>
      <c r="M16" s="441">
        <v>0</v>
      </c>
      <c r="N16" s="441">
        <v>0</v>
      </c>
      <c r="O16" s="153"/>
      <c r="P16" s="153"/>
    </row>
    <row r="17" spans="1:16" ht="31.5" x14ac:dyDescent="0.25">
      <c r="A17" s="152" t="s">
        <v>52</v>
      </c>
      <c r="B17" s="440">
        <v>641.34</v>
      </c>
      <c r="C17" s="440">
        <v>3.5</v>
      </c>
      <c r="D17" s="440">
        <v>0</v>
      </c>
      <c r="E17" s="440">
        <v>0</v>
      </c>
      <c r="F17" s="440">
        <v>0</v>
      </c>
      <c r="G17" s="440">
        <v>0</v>
      </c>
      <c r="H17" s="664"/>
      <c r="I17" s="440">
        <v>240.79</v>
      </c>
      <c r="J17" s="441">
        <v>2658.62</v>
      </c>
      <c r="K17" s="441">
        <v>1295.5</v>
      </c>
      <c r="L17" s="441">
        <v>0</v>
      </c>
      <c r="M17" s="441">
        <v>0</v>
      </c>
      <c r="N17" s="441">
        <v>0</v>
      </c>
      <c r="O17" s="153"/>
      <c r="P17" s="153"/>
    </row>
    <row r="18" spans="1:16" ht="31.5" x14ac:dyDescent="0.25">
      <c r="A18" s="152" t="s">
        <v>53</v>
      </c>
      <c r="B18" s="440">
        <v>0</v>
      </c>
      <c r="C18" s="440">
        <v>0</v>
      </c>
      <c r="D18" s="440">
        <v>0</v>
      </c>
      <c r="E18" s="440">
        <v>0</v>
      </c>
      <c r="F18" s="440">
        <v>0</v>
      </c>
      <c r="G18" s="440">
        <v>0</v>
      </c>
      <c r="H18" s="664"/>
      <c r="I18" s="440">
        <v>0</v>
      </c>
      <c r="J18" s="441">
        <v>0</v>
      </c>
      <c r="K18" s="441">
        <v>0</v>
      </c>
      <c r="L18" s="441">
        <v>0</v>
      </c>
      <c r="M18" s="441">
        <v>0</v>
      </c>
      <c r="N18" s="441">
        <v>0</v>
      </c>
      <c r="O18" s="153"/>
      <c r="P18" s="153"/>
    </row>
    <row r="19" spans="1:16" ht="78.75" x14ac:dyDescent="0.25">
      <c r="A19" s="152" t="s">
        <v>54</v>
      </c>
      <c r="B19" s="440">
        <v>0</v>
      </c>
      <c r="C19" s="440">
        <v>0</v>
      </c>
      <c r="D19" s="440">
        <v>0</v>
      </c>
      <c r="E19" s="440">
        <v>0</v>
      </c>
      <c r="F19" s="440">
        <v>0</v>
      </c>
      <c r="G19" s="440">
        <v>0</v>
      </c>
      <c r="H19" s="664"/>
      <c r="I19" s="440">
        <v>0</v>
      </c>
      <c r="J19" s="441">
        <v>0</v>
      </c>
      <c r="K19" s="441">
        <v>0</v>
      </c>
      <c r="L19" s="441">
        <v>0</v>
      </c>
      <c r="M19" s="441">
        <v>0</v>
      </c>
      <c r="N19" s="441">
        <v>0</v>
      </c>
      <c r="O19" s="153"/>
      <c r="P19" s="153"/>
    </row>
    <row r="20" spans="1:16" ht="31.5" x14ac:dyDescent="0.25">
      <c r="A20" s="152" t="s">
        <v>70</v>
      </c>
      <c r="B20" s="440">
        <v>196.46</v>
      </c>
      <c r="C20" s="440">
        <f>C21+C22</f>
        <v>0</v>
      </c>
      <c r="D20" s="440">
        <f>D21+D22</f>
        <v>0</v>
      </c>
      <c r="E20" s="440">
        <f>E21+E22</f>
        <v>0</v>
      </c>
      <c r="F20" s="440">
        <f>F21+F22</f>
        <v>0</v>
      </c>
      <c r="G20" s="440">
        <f>G21+G22</f>
        <v>0</v>
      </c>
      <c r="H20" s="664"/>
      <c r="I20" s="440">
        <f>I21+I22</f>
        <v>0</v>
      </c>
      <c r="J20" s="440">
        <f>J21+J22</f>
        <v>0</v>
      </c>
      <c r="K20" s="440">
        <v>555.21</v>
      </c>
      <c r="L20" s="440">
        <v>0</v>
      </c>
      <c r="M20" s="440">
        <f>M21+M22</f>
        <v>0</v>
      </c>
      <c r="N20" s="440">
        <v>0</v>
      </c>
      <c r="O20" s="151"/>
      <c r="P20" s="151"/>
    </row>
    <row r="21" spans="1:16" x14ac:dyDescent="0.25">
      <c r="A21" s="152" t="s">
        <v>71</v>
      </c>
      <c r="B21" s="440">
        <v>0</v>
      </c>
      <c r="C21" s="440">
        <v>0</v>
      </c>
      <c r="D21" s="440">
        <v>0</v>
      </c>
      <c r="E21" s="440">
        <v>0</v>
      </c>
      <c r="F21" s="440">
        <v>0</v>
      </c>
      <c r="G21" s="440">
        <v>0</v>
      </c>
      <c r="H21" s="664"/>
      <c r="I21" s="440">
        <v>0</v>
      </c>
      <c r="J21" s="441">
        <v>0</v>
      </c>
      <c r="K21" s="441">
        <v>185.07</v>
      </c>
      <c r="L21" s="441">
        <v>0</v>
      </c>
      <c r="M21" s="441">
        <v>0</v>
      </c>
      <c r="N21" s="441">
        <v>0</v>
      </c>
      <c r="O21" s="153"/>
      <c r="P21" s="153"/>
    </row>
    <row r="22" spans="1:16" x14ac:dyDescent="0.25">
      <c r="A22" s="152" t="s">
        <v>72</v>
      </c>
      <c r="B22" s="440">
        <v>196.46</v>
      </c>
      <c r="C22" s="440">
        <v>0</v>
      </c>
      <c r="D22" s="440">
        <v>0</v>
      </c>
      <c r="E22" s="440">
        <v>0</v>
      </c>
      <c r="F22" s="440">
        <v>0</v>
      </c>
      <c r="G22" s="440">
        <v>0</v>
      </c>
      <c r="H22" s="664"/>
      <c r="I22" s="440">
        <v>0</v>
      </c>
      <c r="J22" s="441">
        <v>0</v>
      </c>
      <c r="K22" s="441">
        <v>370.14</v>
      </c>
      <c r="L22" s="441">
        <v>0</v>
      </c>
      <c r="M22" s="441">
        <v>0</v>
      </c>
      <c r="N22" s="441">
        <v>0</v>
      </c>
      <c r="O22" s="153"/>
      <c r="P22" s="153"/>
    </row>
    <row r="23" spans="1:16" x14ac:dyDescent="0.25">
      <c r="A23" s="152" t="s">
        <v>57</v>
      </c>
      <c r="B23" s="440">
        <f>B24</f>
        <v>0</v>
      </c>
      <c r="C23" s="440">
        <f>C24</f>
        <v>0</v>
      </c>
      <c r="D23" s="440">
        <f t="shared" ref="D23:M23" si="0">D24</f>
        <v>0</v>
      </c>
      <c r="E23" s="440">
        <f t="shared" si="0"/>
        <v>0</v>
      </c>
      <c r="F23" s="440">
        <f t="shared" si="0"/>
        <v>0</v>
      </c>
      <c r="G23" s="440">
        <f>G24</f>
        <v>0</v>
      </c>
      <c r="H23" s="664"/>
      <c r="I23" s="440">
        <f t="shared" si="0"/>
        <v>0</v>
      </c>
      <c r="J23" s="440">
        <f>J24</f>
        <v>0</v>
      </c>
      <c r="K23" s="440">
        <f t="shared" si="0"/>
        <v>0</v>
      </c>
      <c r="L23" s="440">
        <v>0</v>
      </c>
      <c r="M23" s="440">
        <f t="shared" si="0"/>
        <v>0</v>
      </c>
      <c r="N23" s="440">
        <v>0</v>
      </c>
      <c r="O23" s="151"/>
      <c r="P23" s="151"/>
    </row>
    <row r="24" spans="1:16" x14ac:dyDescent="0.25">
      <c r="A24" s="154" t="s">
        <v>91</v>
      </c>
      <c r="B24" s="440">
        <v>0</v>
      </c>
      <c r="C24" s="439">
        <v>0</v>
      </c>
      <c r="D24" s="439">
        <v>0</v>
      </c>
      <c r="E24" s="439">
        <v>0</v>
      </c>
      <c r="F24" s="440">
        <v>0</v>
      </c>
      <c r="G24" s="439">
        <v>0</v>
      </c>
      <c r="H24" s="664"/>
      <c r="I24" s="439">
        <v>0</v>
      </c>
      <c r="J24" s="439">
        <v>0</v>
      </c>
      <c r="K24" s="441">
        <v>0</v>
      </c>
      <c r="L24" s="439">
        <v>0</v>
      </c>
      <c r="M24" s="439">
        <v>0</v>
      </c>
      <c r="N24" s="439">
        <v>0</v>
      </c>
      <c r="O24" s="155"/>
      <c r="P24" s="155"/>
    </row>
    <row r="25" spans="1:16" x14ac:dyDescent="0.25">
      <c r="A25" s="154" t="s">
        <v>120</v>
      </c>
      <c r="B25" s="444">
        <v>0</v>
      </c>
      <c r="C25" s="440">
        <v>0</v>
      </c>
      <c r="D25" s="440">
        <v>0</v>
      </c>
      <c r="E25" s="440">
        <v>0</v>
      </c>
      <c r="F25" s="440">
        <v>0</v>
      </c>
      <c r="G25" s="444">
        <v>0</v>
      </c>
      <c r="H25" s="665"/>
      <c r="I25" s="444">
        <v>0</v>
      </c>
      <c r="J25" s="444">
        <v>0</v>
      </c>
      <c r="K25" s="444">
        <v>0</v>
      </c>
      <c r="L25" s="444">
        <v>0</v>
      </c>
      <c r="M25" s="444">
        <v>0</v>
      </c>
      <c r="N25" s="444">
        <v>0</v>
      </c>
      <c r="O25" s="156"/>
      <c r="P25" s="156"/>
    </row>
    <row r="28" spans="1:16" ht="30.75" customHeight="1" x14ac:dyDescent="0.25">
      <c r="A28" s="622"/>
      <c r="B28" s="622"/>
      <c r="C28" s="622"/>
      <c r="D28" s="622"/>
      <c r="E28" s="622"/>
      <c r="F28" s="622"/>
      <c r="G28" s="622"/>
      <c r="H28" s="622"/>
      <c r="I28" s="622"/>
      <c r="J28" s="622"/>
      <c r="K28" s="622"/>
      <c r="L28" s="622"/>
      <c r="M28" s="622"/>
      <c r="N28" s="622"/>
    </row>
  </sheetData>
  <mergeCells count="6">
    <mergeCell ref="A6:A7"/>
    <mergeCell ref="A28:N28"/>
    <mergeCell ref="L2:N2"/>
    <mergeCell ref="L3:N3"/>
    <mergeCell ref="A5:N5"/>
    <mergeCell ref="H8:H25"/>
  </mergeCells>
  <pageMargins left="0.23622047244094491" right="0.47244094488188981" top="0.35433070866141736" bottom="0.47244094488188981" header="0.31496062992125984" footer="0.31496062992125984"/>
  <pageSetup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1">
    <tabColor rgb="FF00B0F0"/>
    <pageSetUpPr fitToPage="1"/>
  </sheetPr>
  <dimension ref="A1:O37"/>
  <sheetViews>
    <sheetView zoomScale="70" zoomScaleNormal="70" zoomScaleSheetLayoutView="55" workbookViewId="0">
      <selection activeCell="I1" sqref="I1:J1"/>
    </sheetView>
  </sheetViews>
  <sheetFormatPr defaultColWidth="9.140625" defaultRowHeight="15.75" x14ac:dyDescent="0.25"/>
  <cols>
    <col min="1" max="1" width="5.42578125" style="70" customWidth="1"/>
    <col min="2" max="2" width="39.5703125" style="71" customWidth="1"/>
    <col min="3" max="3" width="15.7109375" style="70" customWidth="1"/>
    <col min="4" max="4" width="14.85546875" style="70" bestFit="1" customWidth="1"/>
    <col min="5" max="5" width="14.85546875" style="70" customWidth="1"/>
    <col min="6" max="6" width="21.42578125" style="70" customWidth="1"/>
    <col min="7" max="7" width="17.28515625" style="70" customWidth="1"/>
    <col min="8" max="8" width="19.5703125" style="70" customWidth="1"/>
    <col min="9" max="9" width="23.140625" style="70" customWidth="1"/>
    <col min="10" max="10" width="16.28515625" style="70" customWidth="1"/>
    <col min="11" max="11" width="14.7109375" style="70" customWidth="1"/>
    <col min="12" max="12" width="17.28515625" style="73" customWidth="1"/>
    <col min="13" max="13" width="15.5703125" style="73" customWidth="1"/>
    <col min="14" max="16384" width="9.140625" style="70"/>
  </cols>
  <sheetData>
    <row r="1" spans="1:13" ht="32.25" customHeight="1" x14ac:dyDescent="0.25">
      <c r="H1" s="72"/>
      <c r="I1" s="531" t="s">
        <v>600</v>
      </c>
      <c r="J1" s="531"/>
    </row>
    <row r="2" spans="1:13" x14ac:dyDescent="0.25">
      <c r="I2" s="74"/>
      <c r="J2" s="74"/>
    </row>
    <row r="3" spans="1:13" ht="43.5" customHeight="1" x14ac:dyDescent="0.25">
      <c r="A3" s="532" t="s">
        <v>214</v>
      </c>
      <c r="B3" s="532"/>
      <c r="C3" s="532"/>
      <c r="D3" s="532"/>
      <c r="E3" s="532"/>
      <c r="F3" s="532"/>
      <c r="G3" s="532"/>
      <c r="H3" s="532"/>
      <c r="I3" s="532"/>
      <c r="J3" s="532"/>
    </row>
    <row r="4" spans="1:13" ht="31.5" x14ac:dyDescent="0.25">
      <c r="A4" s="533" t="s">
        <v>0</v>
      </c>
      <c r="B4" s="536" t="s">
        <v>1</v>
      </c>
      <c r="C4" s="537" t="s">
        <v>228</v>
      </c>
      <c r="D4" s="537"/>
      <c r="E4" s="537"/>
      <c r="F4" s="538" t="s">
        <v>81</v>
      </c>
      <c r="G4" s="538"/>
      <c r="H4" s="538"/>
      <c r="I4" s="231" t="s">
        <v>104</v>
      </c>
      <c r="J4" s="539" t="s">
        <v>169</v>
      </c>
    </row>
    <row r="5" spans="1:13" x14ac:dyDescent="0.25">
      <c r="A5" s="534"/>
      <c r="B5" s="536"/>
      <c r="C5" s="540" t="s">
        <v>83</v>
      </c>
      <c r="D5" s="540"/>
      <c r="E5" s="540"/>
      <c r="F5" s="538" t="s">
        <v>83</v>
      </c>
      <c r="G5" s="538"/>
      <c r="H5" s="538"/>
      <c r="I5" s="231" t="s">
        <v>83</v>
      </c>
      <c r="J5" s="539"/>
    </row>
    <row r="6" spans="1:13" ht="94.5" customHeight="1" x14ac:dyDescent="0.25">
      <c r="A6" s="535"/>
      <c r="B6" s="536"/>
      <c r="C6" s="232" t="s">
        <v>92</v>
      </c>
      <c r="D6" s="232" t="s">
        <v>85</v>
      </c>
      <c r="E6" s="232" t="s">
        <v>93</v>
      </c>
      <c r="F6" s="232" t="s">
        <v>94</v>
      </c>
      <c r="G6" s="232" t="s">
        <v>85</v>
      </c>
      <c r="H6" s="232" t="s">
        <v>93</v>
      </c>
      <c r="I6" s="232" t="s">
        <v>95</v>
      </c>
      <c r="J6" s="539"/>
    </row>
    <row r="7" spans="1:13" s="79" customFormat="1" x14ac:dyDescent="0.25">
      <c r="A7" s="75">
        <v>1</v>
      </c>
      <c r="B7" s="76">
        <v>2</v>
      </c>
      <c r="C7" s="77">
        <v>3</v>
      </c>
      <c r="D7" s="77">
        <v>4</v>
      </c>
      <c r="E7" s="77">
        <v>5</v>
      </c>
      <c r="F7" s="77">
        <v>6</v>
      </c>
      <c r="G7" s="77">
        <v>7</v>
      </c>
      <c r="H7" s="78">
        <v>8</v>
      </c>
      <c r="I7" s="78">
        <v>9</v>
      </c>
      <c r="J7" s="77">
        <v>10</v>
      </c>
      <c r="L7" s="73"/>
      <c r="M7" s="73"/>
    </row>
    <row r="8" spans="1:13" ht="33" customHeight="1" x14ac:dyDescent="0.25">
      <c r="A8" s="80">
        <v>1</v>
      </c>
      <c r="B8" s="81" t="s">
        <v>168</v>
      </c>
      <c r="C8" s="357">
        <v>228520.11</v>
      </c>
      <c r="D8" s="358">
        <v>0</v>
      </c>
      <c r="E8" s="359">
        <v>0</v>
      </c>
      <c r="F8" s="360">
        <v>2470281.02</v>
      </c>
      <c r="G8" s="361">
        <v>863273.27</v>
      </c>
      <c r="H8" s="361">
        <v>484015.96</v>
      </c>
      <c r="I8" s="358">
        <v>0</v>
      </c>
      <c r="J8" s="358">
        <v>4046090.36</v>
      </c>
      <c r="K8" s="82"/>
    </row>
    <row r="9" spans="1:13" ht="31.5" x14ac:dyDescent="0.25">
      <c r="A9" s="80">
        <v>2</v>
      </c>
      <c r="B9" s="81" t="s">
        <v>33</v>
      </c>
      <c r="C9" s="357">
        <v>1072533.1599999999</v>
      </c>
      <c r="D9" s="358">
        <v>315232.5</v>
      </c>
      <c r="E9" s="359">
        <v>131346.88</v>
      </c>
      <c r="F9" s="360">
        <v>393764.47</v>
      </c>
      <c r="G9" s="361">
        <v>71174.13</v>
      </c>
      <c r="H9" s="361">
        <v>27373.65</v>
      </c>
      <c r="I9" s="358">
        <v>0</v>
      </c>
      <c r="J9" s="358">
        <v>2011424.79</v>
      </c>
      <c r="K9" s="82"/>
    </row>
    <row r="10" spans="1:13" ht="31.5" x14ac:dyDescent="0.25">
      <c r="A10" s="80">
        <v>3</v>
      </c>
      <c r="B10" s="81" t="s">
        <v>151</v>
      </c>
      <c r="C10" s="357">
        <v>22206.36</v>
      </c>
      <c r="D10" s="358">
        <v>0</v>
      </c>
      <c r="E10" s="359">
        <v>0</v>
      </c>
      <c r="F10" s="360">
        <v>3048.1</v>
      </c>
      <c r="G10" s="361">
        <v>0</v>
      </c>
      <c r="H10" s="361">
        <v>0</v>
      </c>
      <c r="I10" s="358">
        <v>0</v>
      </c>
      <c r="J10" s="358">
        <v>25254.46</v>
      </c>
      <c r="K10" s="82"/>
    </row>
    <row r="11" spans="1:13" x14ac:dyDescent="0.25">
      <c r="A11" s="80">
        <v>4</v>
      </c>
      <c r="B11" s="81" t="s">
        <v>34</v>
      </c>
      <c r="C11" s="357">
        <v>0</v>
      </c>
      <c r="D11" s="358">
        <v>0</v>
      </c>
      <c r="E11" s="359">
        <v>0</v>
      </c>
      <c r="F11" s="360">
        <v>133011.64000000001</v>
      </c>
      <c r="G11" s="361">
        <v>10331.76</v>
      </c>
      <c r="H11" s="361">
        <v>7465.52</v>
      </c>
      <c r="I11" s="358">
        <v>14010</v>
      </c>
      <c r="J11" s="358">
        <v>164818.92000000001</v>
      </c>
      <c r="K11" s="82"/>
    </row>
    <row r="12" spans="1:13" ht="31.5" x14ac:dyDescent="0.25">
      <c r="A12" s="80">
        <v>5</v>
      </c>
      <c r="B12" s="81" t="s">
        <v>115</v>
      </c>
      <c r="C12" s="357">
        <v>0</v>
      </c>
      <c r="D12" s="358">
        <v>0</v>
      </c>
      <c r="E12" s="359">
        <v>0</v>
      </c>
      <c r="F12" s="360">
        <v>66974.17</v>
      </c>
      <c r="G12" s="361">
        <v>765.31</v>
      </c>
      <c r="H12" s="361">
        <v>4977.03</v>
      </c>
      <c r="I12" s="358">
        <v>0</v>
      </c>
      <c r="J12" s="358">
        <v>72716.509999999995</v>
      </c>
      <c r="K12" s="82"/>
    </row>
    <row r="13" spans="1:13" ht="31.5" x14ac:dyDescent="0.25">
      <c r="A13" s="80">
        <v>6</v>
      </c>
      <c r="B13" s="81" t="s">
        <v>10</v>
      </c>
      <c r="C13" s="357">
        <v>2359572.9500000002</v>
      </c>
      <c r="D13" s="358">
        <v>709273.13</v>
      </c>
      <c r="E13" s="359">
        <v>131346.88</v>
      </c>
      <c r="F13" s="360">
        <v>3634800.47</v>
      </c>
      <c r="G13" s="361">
        <v>924498.32</v>
      </c>
      <c r="H13" s="361">
        <v>632082.53</v>
      </c>
      <c r="I13" s="358">
        <v>0</v>
      </c>
      <c r="J13" s="358">
        <v>8391574.2799999993</v>
      </c>
      <c r="K13" s="82"/>
    </row>
    <row r="14" spans="1:13" ht="33.75" customHeight="1" x14ac:dyDescent="0.25">
      <c r="A14" s="80">
        <v>7</v>
      </c>
      <c r="B14" s="81" t="s">
        <v>12</v>
      </c>
      <c r="C14" s="357">
        <v>10347.76</v>
      </c>
      <c r="D14" s="358">
        <v>0</v>
      </c>
      <c r="E14" s="359">
        <v>0</v>
      </c>
      <c r="F14" s="360">
        <v>31513.68</v>
      </c>
      <c r="G14" s="361">
        <v>6122.51</v>
      </c>
      <c r="H14" s="361">
        <v>3732.77</v>
      </c>
      <c r="I14" s="358">
        <v>0</v>
      </c>
      <c r="J14" s="358">
        <v>51716.72</v>
      </c>
      <c r="K14" s="82"/>
    </row>
    <row r="15" spans="1:13" x14ac:dyDescent="0.25">
      <c r="A15" s="80">
        <v>8</v>
      </c>
      <c r="B15" s="180" t="s">
        <v>134</v>
      </c>
      <c r="C15" s="357">
        <v>517387.79</v>
      </c>
      <c r="D15" s="358">
        <v>0</v>
      </c>
      <c r="E15" s="359">
        <v>0</v>
      </c>
      <c r="F15" s="360">
        <v>586554.28</v>
      </c>
      <c r="G15" s="361">
        <v>75766.009999999995</v>
      </c>
      <c r="H15" s="361">
        <v>72166.899999999994</v>
      </c>
      <c r="I15" s="358">
        <v>1581196.98</v>
      </c>
      <c r="J15" s="358">
        <v>2833071.96</v>
      </c>
      <c r="K15" s="82"/>
    </row>
    <row r="16" spans="1:13" x14ac:dyDescent="0.25">
      <c r="A16" s="80">
        <v>9</v>
      </c>
      <c r="B16" s="81" t="s">
        <v>16</v>
      </c>
      <c r="C16" s="357">
        <v>0</v>
      </c>
      <c r="D16" s="358">
        <v>0</v>
      </c>
      <c r="E16" s="359">
        <v>0</v>
      </c>
      <c r="F16" s="360">
        <v>28979.54</v>
      </c>
      <c r="G16" s="361">
        <v>3061.25</v>
      </c>
      <c r="H16" s="361">
        <v>1244.26</v>
      </c>
      <c r="I16" s="358">
        <v>28020</v>
      </c>
      <c r="J16" s="358">
        <v>61305.05</v>
      </c>
      <c r="K16" s="82"/>
    </row>
    <row r="17" spans="1:15" ht="51.75" customHeight="1" x14ac:dyDescent="0.25">
      <c r="A17" s="80">
        <v>10</v>
      </c>
      <c r="B17" s="81" t="s">
        <v>152</v>
      </c>
      <c r="C17" s="357">
        <v>0</v>
      </c>
      <c r="D17" s="358">
        <v>0</v>
      </c>
      <c r="E17" s="359">
        <v>0</v>
      </c>
      <c r="F17" s="360">
        <v>103803.88</v>
      </c>
      <c r="G17" s="361">
        <v>13775.64</v>
      </c>
      <c r="H17" s="361">
        <v>16175.34</v>
      </c>
      <c r="I17" s="358">
        <v>28020</v>
      </c>
      <c r="J17" s="358">
        <v>161774.85999999999</v>
      </c>
      <c r="K17" s="82"/>
    </row>
    <row r="18" spans="1:15" x14ac:dyDescent="0.25">
      <c r="A18" s="80">
        <v>11</v>
      </c>
      <c r="B18" s="81" t="s">
        <v>38</v>
      </c>
      <c r="C18" s="357">
        <v>0</v>
      </c>
      <c r="D18" s="358">
        <v>0</v>
      </c>
      <c r="E18" s="359">
        <v>0</v>
      </c>
      <c r="F18" s="360">
        <v>669372.22</v>
      </c>
      <c r="G18" s="361">
        <v>163011.71</v>
      </c>
      <c r="H18" s="361">
        <v>138112.51999999999</v>
      </c>
      <c r="I18" s="358">
        <v>128236.1</v>
      </c>
      <c r="J18" s="358">
        <v>1098732.55</v>
      </c>
      <c r="K18" s="82"/>
      <c r="L18" s="83"/>
    </row>
    <row r="19" spans="1:15" x14ac:dyDescent="0.25">
      <c r="A19" s="80">
        <v>12</v>
      </c>
      <c r="B19" s="81" t="s">
        <v>170</v>
      </c>
      <c r="C19" s="357">
        <v>7653.21</v>
      </c>
      <c r="D19" s="358">
        <v>0</v>
      </c>
      <c r="E19" s="359">
        <v>0</v>
      </c>
      <c r="F19" s="360">
        <v>6102.79</v>
      </c>
      <c r="G19" s="361">
        <v>2295.94</v>
      </c>
      <c r="H19" s="361">
        <v>1244.26</v>
      </c>
      <c r="I19" s="358">
        <v>0</v>
      </c>
      <c r="J19" s="358">
        <v>17296.2</v>
      </c>
      <c r="K19" s="82"/>
      <c r="L19" s="83"/>
    </row>
    <row r="20" spans="1:15" ht="34.5" customHeight="1" x14ac:dyDescent="0.25">
      <c r="A20" s="80">
        <v>13</v>
      </c>
      <c r="B20" s="81" t="s">
        <v>153</v>
      </c>
      <c r="C20" s="357">
        <v>0</v>
      </c>
      <c r="D20" s="358">
        <v>0</v>
      </c>
      <c r="E20" s="359">
        <v>0</v>
      </c>
      <c r="F20" s="360">
        <v>4790.08</v>
      </c>
      <c r="G20" s="361">
        <v>0</v>
      </c>
      <c r="H20" s="361">
        <v>0</v>
      </c>
      <c r="I20" s="358">
        <v>0</v>
      </c>
      <c r="J20" s="358">
        <v>4790.08</v>
      </c>
      <c r="K20" s="82"/>
      <c r="L20" s="83"/>
    </row>
    <row r="21" spans="1:15" ht="31.5" x14ac:dyDescent="0.25">
      <c r="A21" s="80">
        <v>14</v>
      </c>
      <c r="B21" s="81" t="s">
        <v>136</v>
      </c>
      <c r="C21" s="357">
        <v>0</v>
      </c>
      <c r="D21" s="358">
        <v>0</v>
      </c>
      <c r="E21" s="359">
        <v>0</v>
      </c>
      <c r="F21" s="360">
        <v>2651.5</v>
      </c>
      <c r="G21" s="361">
        <v>0</v>
      </c>
      <c r="H21" s="361">
        <v>0</v>
      </c>
      <c r="I21" s="358">
        <v>0</v>
      </c>
      <c r="J21" s="358">
        <v>2651.5</v>
      </c>
      <c r="K21" s="82"/>
      <c r="L21" s="83"/>
    </row>
    <row r="22" spans="1:15" x14ac:dyDescent="0.25">
      <c r="A22" s="80">
        <v>15</v>
      </c>
      <c r="B22" s="81" t="s">
        <v>97</v>
      </c>
      <c r="C22" s="357">
        <v>182979.66</v>
      </c>
      <c r="D22" s="358">
        <v>0</v>
      </c>
      <c r="E22" s="359">
        <v>0</v>
      </c>
      <c r="F22" s="360">
        <v>32769.879999999997</v>
      </c>
      <c r="G22" s="361">
        <v>3061.25</v>
      </c>
      <c r="H22" s="361">
        <v>2488.5100000000002</v>
      </c>
      <c r="I22" s="358">
        <v>0</v>
      </c>
      <c r="J22" s="358">
        <v>221299.3</v>
      </c>
      <c r="K22" s="82"/>
    </row>
    <row r="23" spans="1:15" x14ac:dyDescent="0.25">
      <c r="A23" s="80">
        <v>16</v>
      </c>
      <c r="B23" s="81" t="s">
        <v>22</v>
      </c>
      <c r="C23" s="357">
        <v>9974.69</v>
      </c>
      <c r="D23" s="358">
        <v>0</v>
      </c>
      <c r="E23" s="359">
        <v>0</v>
      </c>
      <c r="F23" s="360">
        <v>0</v>
      </c>
      <c r="G23" s="361">
        <v>0</v>
      </c>
      <c r="H23" s="361">
        <v>0</v>
      </c>
      <c r="I23" s="358">
        <v>0</v>
      </c>
      <c r="J23" s="358">
        <v>9974.69</v>
      </c>
      <c r="K23" s="82"/>
    </row>
    <row r="24" spans="1:15" x14ac:dyDescent="0.25">
      <c r="A24" s="80">
        <v>17</v>
      </c>
      <c r="B24" s="81" t="s">
        <v>77</v>
      </c>
      <c r="C24" s="357">
        <v>0</v>
      </c>
      <c r="D24" s="358">
        <v>0</v>
      </c>
      <c r="E24" s="359">
        <v>0</v>
      </c>
      <c r="F24" s="360">
        <v>12066.48</v>
      </c>
      <c r="G24" s="361">
        <v>765.31</v>
      </c>
      <c r="H24" s="361">
        <v>2488.5100000000002</v>
      </c>
      <c r="I24" s="358">
        <v>0</v>
      </c>
      <c r="J24" s="358">
        <v>15320.3</v>
      </c>
      <c r="K24" s="82"/>
    </row>
    <row r="25" spans="1:15" ht="31.5" x14ac:dyDescent="0.25">
      <c r="A25" s="80">
        <v>18</v>
      </c>
      <c r="B25" s="81" t="s">
        <v>24</v>
      </c>
      <c r="C25" s="357">
        <v>294282.59999999998</v>
      </c>
      <c r="D25" s="358">
        <v>0</v>
      </c>
      <c r="E25" s="359">
        <v>0</v>
      </c>
      <c r="F25" s="360">
        <v>1527728.7</v>
      </c>
      <c r="G25" s="361">
        <v>379978</v>
      </c>
      <c r="H25" s="361">
        <v>253828.42</v>
      </c>
      <c r="I25" s="358">
        <v>304697.73</v>
      </c>
      <c r="J25" s="358">
        <v>2760515.45</v>
      </c>
      <c r="K25" s="82"/>
    </row>
    <row r="26" spans="1:15" ht="31.5" x14ac:dyDescent="0.25">
      <c r="A26" s="80">
        <v>19</v>
      </c>
      <c r="B26" s="81" t="s">
        <v>123</v>
      </c>
      <c r="C26" s="357">
        <v>62120.97</v>
      </c>
      <c r="D26" s="358">
        <v>0</v>
      </c>
      <c r="E26" s="359">
        <v>0</v>
      </c>
      <c r="F26" s="360">
        <v>55125.03</v>
      </c>
      <c r="G26" s="361">
        <v>3826.57</v>
      </c>
      <c r="H26" s="361">
        <v>3732.77</v>
      </c>
      <c r="I26" s="358">
        <v>28020</v>
      </c>
      <c r="J26" s="358">
        <v>152825.34</v>
      </c>
      <c r="K26" s="82"/>
      <c r="M26" s="83"/>
      <c r="O26" s="82"/>
    </row>
    <row r="27" spans="1:15" ht="31.5" x14ac:dyDescent="0.25">
      <c r="A27" s="80">
        <v>20</v>
      </c>
      <c r="B27" s="81" t="s">
        <v>27</v>
      </c>
      <c r="C27" s="357">
        <v>0</v>
      </c>
      <c r="D27" s="358">
        <v>0</v>
      </c>
      <c r="E27" s="359">
        <v>0</v>
      </c>
      <c r="F27" s="360">
        <v>76093.570000000007</v>
      </c>
      <c r="G27" s="361">
        <v>10714.38</v>
      </c>
      <c r="H27" s="361">
        <v>2488.5100000000002</v>
      </c>
      <c r="I27" s="358">
        <v>0</v>
      </c>
      <c r="J27" s="358">
        <v>89296.46</v>
      </c>
      <c r="K27" s="82"/>
    </row>
    <row r="28" spans="1:15" ht="32.25" customHeight="1" x14ac:dyDescent="0.25">
      <c r="A28" s="80">
        <v>21</v>
      </c>
      <c r="B28" s="81" t="s">
        <v>28</v>
      </c>
      <c r="C28" s="357">
        <v>57213.96</v>
      </c>
      <c r="D28" s="358">
        <v>0</v>
      </c>
      <c r="E28" s="359">
        <v>0</v>
      </c>
      <c r="F28" s="360">
        <v>211767.56</v>
      </c>
      <c r="G28" s="361">
        <v>13775.64</v>
      </c>
      <c r="H28" s="361">
        <v>26129.4</v>
      </c>
      <c r="I28" s="358">
        <v>188476.4</v>
      </c>
      <c r="J28" s="358">
        <v>497362.96</v>
      </c>
      <c r="K28" s="82"/>
    </row>
    <row r="29" spans="1:15" ht="31.5" x14ac:dyDescent="0.25">
      <c r="A29" s="80">
        <v>22</v>
      </c>
      <c r="B29" s="81" t="s">
        <v>29</v>
      </c>
      <c r="C29" s="357">
        <v>6669679.5700000003</v>
      </c>
      <c r="D29" s="358">
        <v>1970203.13</v>
      </c>
      <c r="E29" s="359">
        <v>1576162.5</v>
      </c>
      <c r="F29" s="360">
        <v>1527728.7</v>
      </c>
      <c r="G29" s="361">
        <v>379978</v>
      </c>
      <c r="H29" s="361">
        <v>253828.42</v>
      </c>
      <c r="I29" s="358">
        <v>3382690.05</v>
      </c>
      <c r="J29" s="358">
        <v>15760270.369999999</v>
      </c>
      <c r="K29" s="82"/>
    </row>
    <row r="30" spans="1:15" ht="34.5" customHeight="1" x14ac:dyDescent="0.25">
      <c r="A30" s="80">
        <v>23</v>
      </c>
      <c r="B30" s="81" t="s">
        <v>30</v>
      </c>
      <c r="C30" s="357">
        <v>0</v>
      </c>
      <c r="D30" s="358">
        <v>0</v>
      </c>
      <c r="E30" s="359">
        <v>0</v>
      </c>
      <c r="F30" s="360">
        <v>53351.57</v>
      </c>
      <c r="G30" s="361">
        <v>3061.25</v>
      </c>
      <c r="H30" s="361">
        <v>9954.06</v>
      </c>
      <c r="I30" s="358">
        <v>0</v>
      </c>
      <c r="J30" s="358">
        <v>66366.880000000005</v>
      </c>
      <c r="K30" s="82"/>
    </row>
    <row r="31" spans="1:15" ht="31.5" x14ac:dyDescent="0.25">
      <c r="A31" s="80">
        <v>24</v>
      </c>
      <c r="B31" s="81" t="s">
        <v>154</v>
      </c>
      <c r="C31" s="357">
        <v>97012.36</v>
      </c>
      <c r="D31" s="358">
        <v>0</v>
      </c>
      <c r="E31" s="359">
        <v>0</v>
      </c>
      <c r="F31" s="360">
        <v>0</v>
      </c>
      <c r="G31" s="361">
        <v>0</v>
      </c>
      <c r="H31" s="361">
        <v>0</v>
      </c>
      <c r="I31" s="358">
        <v>0</v>
      </c>
      <c r="J31" s="358">
        <v>97012.36</v>
      </c>
      <c r="K31" s="82"/>
    </row>
    <row r="32" spans="1:15" x14ac:dyDescent="0.25">
      <c r="A32" s="80">
        <v>25</v>
      </c>
      <c r="B32" s="81" t="s">
        <v>101</v>
      </c>
      <c r="C32" s="357">
        <v>13885.97</v>
      </c>
      <c r="D32" s="358">
        <v>0</v>
      </c>
      <c r="E32" s="359">
        <v>0</v>
      </c>
      <c r="F32" s="360">
        <v>0</v>
      </c>
      <c r="G32" s="361">
        <v>0</v>
      </c>
      <c r="H32" s="361">
        <v>0</v>
      </c>
      <c r="I32" s="358">
        <v>0</v>
      </c>
      <c r="J32" s="358">
        <v>13885.97</v>
      </c>
      <c r="K32" s="82"/>
    </row>
    <row r="33" spans="1:13" ht="31.5" x14ac:dyDescent="0.25">
      <c r="A33" s="80">
        <v>26</v>
      </c>
      <c r="B33" s="81" t="s">
        <v>155</v>
      </c>
      <c r="C33" s="357">
        <v>54364.46</v>
      </c>
      <c r="D33" s="358">
        <v>0</v>
      </c>
      <c r="E33" s="359">
        <v>0</v>
      </c>
      <c r="F33" s="360">
        <v>0</v>
      </c>
      <c r="G33" s="361">
        <v>0</v>
      </c>
      <c r="H33" s="361">
        <v>0</v>
      </c>
      <c r="I33" s="358">
        <v>0</v>
      </c>
      <c r="J33" s="358">
        <v>54364.46</v>
      </c>
      <c r="K33" s="82"/>
    </row>
    <row r="34" spans="1:13" x14ac:dyDescent="0.25">
      <c r="A34" s="541" t="s">
        <v>458</v>
      </c>
      <c r="B34" s="542"/>
      <c r="C34" s="357">
        <f>SUM(C8:C33)</f>
        <v>11659735.58</v>
      </c>
      <c r="D34" s="357">
        <f>SUM(D8:D33)</f>
        <v>2994708.76</v>
      </c>
      <c r="E34" s="357">
        <f t="shared" ref="E34:J34" si="0">SUM(E8:E33)</f>
        <v>1838856.26</v>
      </c>
      <c r="F34" s="357">
        <f t="shared" si="0"/>
        <v>11632279.33</v>
      </c>
      <c r="G34" s="357">
        <f t="shared" si="0"/>
        <v>2929236.25</v>
      </c>
      <c r="H34" s="357">
        <f t="shared" si="0"/>
        <v>1943529.34</v>
      </c>
      <c r="I34" s="357">
        <f t="shared" si="0"/>
        <v>5683367.2599999998</v>
      </c>
      <c r="J34" s="357">
        <f t="shared" si="0"/>
        <v>38681712.780000001</v>
      </c>
      <c r="K34" s="82"/>
    </row>
    <row r="35" spans="1:13" ht="18.75" x14ac:dyDescent="0.25">
      <c r="A35" s="543" t="s">
        <v>169</v>
      </c>
      <c r="B35" s="543"/>
      <c r="C35" s="543"/>
      <c r="D35" s="543"/>
      <c r="E35" s="543"/>
      <c r="F35" s="543"/>
      <c r="G35" s="543"/>
      <c r="H35" s="543"/>
      <c r="I35" s="543"/>
      <c r="J35" s="362">
        <f>SUM(J8:J33)</f>
        <v>38681712.780000001</v>
      </c>
      <c r="K35" s="82"/>
      <c r="L35" s="82"/>
      <c r="M35" s="82"/>
    </row>
    <row r="37" spans="1:13" x14ac:dyDescent="0.25">
      <c r="A37" s="84"/>
      <c r="B37" s="85"/>
      <c r="C37" s="530"/>
      <c r="D37" s="530"/>
      <c r="E37" s="530"/>
      <c r="F37" s="530"/>
      <c r="G37" s="530"/>
      <c r="H37" s="530"/>
      <c r="I37" s="530"/>
      <c r="J37" s="530"/>
    </row>
  </sheetData>
  <mergeCells count="12">
    <mergeCell ref="C37:J37"/>
    <mergeCell ref="I1:J1"/>
    <mergeCell ref="A3:J3"/>
    <mergeCell ref="A4:A6"/>
    <mergeCell ref="B4:B6"/>
    <mergeCell ref="C4:E4"/>
    <mergeCell ref="F4:H4"/>
    <mergeCell ref="J4:J6"/>
    <mergeCell ref="C5:E5"/>
    <mergeCell ref="F5:H5"/>
    <mergeCell ref="A34:B34"/>
    <mergeCell ref="A35:I35"/>
  </mergeCells>
  <pageMargins left="0.15748031496062992" right="0.15748031496062992" top="0.59055118110236227" bottom="0.31496062992125984" header="0.31496062992125984" footer="0.31496062992125984"/>
  <pageSetup paperSize="9" scale="62" fitToHeight="0" orientation="landscape" r:id="rId1"/>
  <rowBreaks count="1" manualBreakCount="1">
    <brk id="21"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7">
    <tabColor rgb="FF00B0F0"/>
    <pageSetUpPr fitToPage="1"/>
  </sheetPr>
  <dimension ref="A2:R33"/>
  <sheetViews>
    <sheetView zoomScale="70" zoomScaleNormal="70" zoomScaleSheetLayoutView="59" workbookViewId="0">
      <selection activeCell="M3" sqref="M3:P3"/>
    </sheetView>
  </sheetViews>
  <sheetFormatPr defaultColWidth="9.140625" defaultRowHeight="15.75" x14ac:dyDescent="0.25"/>
  <cols>
    <col min="1" max="1" width="35" style="31" customWidth="1"/>
    <col min="2" max="2" width="12.42578125" style="1" bestFit="1" customWidth="1"/>
    <col min="3" max="3" width="16" style="1" customWidth="1"/>
    <col min="4" max="4" width="16.140625" style="1" customWidth="1"/>
    <col min="5" max="5" width="14.7109375" style="1" customWidth="1"/>
    <col min="6" max="6" width="14.42578125" style="1" customWidth="1"/>
    <col min="7" max="7" width="12.7109375" style="1" customWidth="1"/>
    <col min="8" max="8" width="10.85546875" style="1" bestFit="1" customWidth="1"/>
    <col min="9" max="9" width="12" style="1" customWidth="1"/>
    <col min="10" max="10" width="16.7109375" style="1" customWidth="1"/>
    <col min="11" max="11" width="14.28515625" style="1" customWidth="1"/>
    <col min="12" max="12" width="10" style="1" customWidth="1"/>
    <col min="13" max="13" width="11.42578125" style="1" customWidth="1"/>
    <col min="14" max="14" width="12.140625" style="1" customWidth="1"/>
    <col min="15" max="15" width="10.85546875" style="1" customWidth="1"/>
    <col min="16" max="16" width="11.28515625" style="1" customWidth="1"/>
    <col min="17" max="16384" width="9.140625" style="1"/>
  </cols>
  <sheetData>
    <row r="2" spans="1:18" x14ac:dyDescent="0.25">
      <c r="L2" s="65"/>
      <c r="M2" s="669" t="s">
        <v>423</v>
      </c>
      <c r="N2" s="669"/>
      <c r="O2" s="669"/>
      <c r="P2" s="669"/>
    </row>
    <row r="3" spans="1:18" x14ac:dyDescent="0.25">
      <c r="H3" s="110"/>
      <c r="I3" s="110"/>
      <c r="J3" s="110"/>
      <c r="L3" s="110"/>
      <c r="M3" s="654" t="s">
        <v>598</v>
      </c>
      <c r="N3" s="654"/>
      <c r="O3" s="654"/>
      <c r="P3" s="654"/>
    </row>
    <row r="4" spans="1:18" x14ac:dyDescent="0.25">
      <c r="A4" s="41"/>
      <c r="B4" s="42"/>
      <c r="C4" s="42"/>
      <c r="D4" s="42"/>
      <c r="E4" s="42"/>
      <c r="F4" s="42"/>
      <c r="G4" s="33"/>
      <c r="H4" s="33"/>
      <c r="I4" s="33"/>
      <c r="J4" s="33"/>
      <c r="K4" s="33"/>
      <c r="L4" s="33"/>
      <c r="M4" s="33"/>
      <c r="N4" s="60"/>
      <c r="O4" s="60"/>
      <c r="P4" s="60"/>
      <c r="Q4" s="18"/>
      <c r="R4" s="18"/>
    </row>
    <row r="5" spans="1:18" x14ac:dyDescent="0.25">
      <c r="A5" s="656" t="s">
        <v>209</v>
      </c>
      <c r="B5" s="656"/>
      <c r="C5" s="656"/>
      <c r="D5" s="656"/>
      <c r="E5" s="656"/>
      <c r="F5" s="656"/>
      <c r="G5" s="656"/>
      <c r="H5" s="656"/>
      <c r="I5" s="656"/>
      <c r="J5" s="656"/>
      <c r="K5" s="656"/>
      <c r="L5" s="656"/>
      <c r="M5" s="656"/>
      <c r="N5" s="656"/>
      <c r="O5" s="214"/>
      <c r="P5" s="214"/>
      <c r="Q5" s="175"/>
      <c r="R5" s="175"/>
    </row>
    <row r="6" spans="1:18" ht="133.5" customHeight="1" x14ac:dyDescent="0.25">
      <c r="A6" s="670" t="s">
        <v>41</v>
      </c>
      <c r="B6" s="223" t="s">
        <v>28</v>
      </c>
      <c r="C6" s="223" t="s">
        <v>29</v>
      </c>
      <c r="D6" s="223" t="s">
        <v>30</v>
      </c>
      <c r="E6" s="223" t="s">
        <v>78</v>
      </c>
      <c r="F6" s="223" t="s">
        <v>491</v>
      </c>
      <c r="G6" s="223" t="s">
        <v>80</v>
      </c>
      <c r="H6" s="223" t="s">
        <v>100</v>
      </c>
      <c r="I6" s="223" t="s">
        <v>101</v>
      </c>
      <c r="J6" s="223" t="s">
        <v>102</v>
      </c>
      <c r="K6" s="223" t="s">
        <v>103</v>
      </c>
      <c r="L6" s="139" t="s">
        <v>112</v>
      </c>
      <c r="M6" s="139" t="s">
        <v>210</v>
      </c>
      <c r="N6" s="139" t="s">
        <v>133</v>
      </c>
      <c r="O6" s="139" t="s">
        <v>180</v>
      </c>
      <c r="P6" s="139" t="s">
        <v>181</v>
      </c>
      <c r="Q6" s="18"/>
      <c r="R6" s="18"/>
    </row>
    <row r="7" spans="1:18" x14ac:dyDescent="0.25">
      <c r="A7" s="670"/>
      <c r="B7" s="138">
        <v>43</v>
      </c>
      <c r="C7" s="138">
        <v>44</v>
      </c>
      <c r="D7" s="138">
        <v>45</v>
      </c>
      <c r="E7" s="138">
        <v>46</v>
      </c>
      <c r="F7" s="138">
        <v>47</v>
      </c>
      <c r="G7" s="138">
        <v>48</v>
      </c>
      <c r="H7" s="138">
        <v>49</v>
      </c>
      <c r="I7" s="138">
        <v>50</v>
      </c>
      <c r="J7" s="138">
        <v>51</v>
      </c>
      <c r="K7" s="138">
        <v>52</v>
      </c>
      <c r="L7" s="138">
        <v>53</v>
      </c>
      <c r="M7" s="138">
        <v>54</v>
      </c>
      <c r="N7" s="138">
        <v>55</v>
      </c>
      <c r="O7" s="138">
        <v>56</v>
      </c>
      <c r="P7" s="138">
        <v>57</v>
      </c>
      <c r="Q7" s="18"/>
      <c r="R7" s="18"/>
    </row>
    <row r="8" spans="1:18" ht="31.5" customHeight="1" x14ac:dyDescent="0.25">
      <c r="A8" s="222" t="s">
        <v>43</v>
      </c>
      <c r="B8" s="445">
        <v>0</v>
      </c>
      <c r="C8" s="446">
        <v>769925.01</v>
      </c>
      <c r="D8" s="446">
        <v>1743</v>
      </c>
      <c r="E8" s="446">
        <v>665712.44999999995</v>
      </c>
      <c r="F8" s="510">
        <v>23070.81</v>
      </c>
      <c r="G8" s="446">
        <f>G9+G10+G11+G12+G13+G14+G15+G16+G17+G18+G19+G20+G23+G31</f>
        <v>7287</v>
      </c>
      <c r="H8" s="446">
        <f>H9+H10+H11+H12+H13+H14+H15+H16+H17+H18+H19+H20+H23+H31</f>
        <v>0</v>
      </c>
      <c r="I8" s="446">
        <f>I9+I10+I11+I12+I13+I14+I15+I16+I17+I18+I19+I20+I23+I31</f>
        <v>0</v>
      </c>
      <c r="J8" s="446">
        <v>23069.1</v>
      </c>
      <c r="K8" s="446">
        <v>250581.17</v>
      </c>
      <c r="L8" s="446">
        <v>600</v>
      </c>
      <c r="M8" s="446">
        <v>0</v>
      </c>
      <c r="N8" s="447">
        <v>0</v>
      </c>
      <c r="O8" s="671" t="s">
        <v>127</v>
      </c>
      <c r="P8" s="447">
        <v>0</v>
      </c>
    </row>
    <row r="9" spans="1:18" ht="31.5" x14ac:dyDescent="0.25">
      <c r="A9" s="27" t="s">
        <v>56</v>
      </c>
      <c r="B9" s="448">
        <v>0</v>
      </c>
      <c r="C9" s="448">
        <v>195127.08</v>
      </c>
      <c r="D9" s="448">
        <v>0</v>
      </c>
      <c r="E9" s="448">
        <v>247433.4</v>
      </c>
      <c r="F9" s="450">
        <v>19204.61</v>
      </c>
      <c r="G9" s="448">
        <v>0</v>
      </c>
      <c r="H9" s="448">
        <v>0</v>
      </c>
      <c r="I9" s="448">
        <v>0</v>
      </c>
      <c r="J9" s="449">
        <v>0</v>
      </c>
      <c r="K9" s="449">
        <v>141631.62</v>
      </c>
      <c r="L9" s="447">
        <v>0</v>
      </c>
      <c r="M9" s="447">
        <v>0</v>
      </c>
      <c r="N9" s="450">
        <v>0</v>
      </c>
      <c r="O9" s="671"/>
      <c r="P9" s="450">
        <v>0</v>
      </c>
    </row>
    <row r="10" spans="1:18" x14ac:dyDescent="0.25">
      <c r="A10" s="27" t="s">
        <v>45</v>
      </c>
      <c r="B10" s="448">
        <v>0</v>
      </c>
      <c r="C10" s="448">
        <v>32036.36</v>
      </c>
      <c r="D10" s="448">
        <v>0</v>
      </c>
      <c r="E10" s="448">
        <v>282962.90999999997</v>
      </c>
      <c r="F10" s="450">
        <v>0</v>
      </c>
      <c r="G10" s="448">
        <v>0</v>
      </c>
      <c r="H10" s="448">
        <v>0</v>
      </c>
      <c r="I10" s="448">
        <v>0</v>
      </c>
      <c r="J10" s="449">
        <v>0</v>
      </c>
      <c r="K10" s="449">
        <v>85774.07</v>
      </c>
      <c r="L10" s="447">
        <v>0</v>
      </c>
      <c r="M10" s="447">
        <v>0</v>
      </c>
      <c r="N10" s="447">
        <v>0</v>
      </c>
      <c r="O10" s="671"/>
      <c r="P10" s="447">
        <v>0</v>
      </c>
    </row>
    <row r="11" spans="1:18" ht="31.5" x14ac:dyDescent="0.25">
      <c r="A11" s="27" t="s">
        <v>46</v>
      </c>
      <c r="B11" s="448">
        <v>0</v>
      </c>
      <c r="C11" s="448">
        <v>276948.92</v>
      </c>
      <c r="D11" s="448">
        <v>0</v>
      </c>
      <c r="E11" s="448">
        <v>118982.56</v>
      </c>
      <c r="F11" s="450">
        <v>0</v>
      </c>
      <c r="G11" s="448">
        <v>0</v>
      </c>
      <c r="H11" s="448">
        <v>0</v>
      </c>
      <c r="I11" s="448">
        <v>0</v>
      </c>
      <c r="J11" s="449">
        <v>999</v>
      </c>
      <c r="K11" s="449">
        <v>0</v>
      </c>
      <c r="L11" s="447">
        <v>0</v>
      </c>
      <c r="M11" s="447">
        <v>0</v>
      </c>
      <c r="N11" s="447">
        <v>0</v>
      </c>
      <c r="O11" s="671"/>
      <c r="P11" s="447">
        <v>0</v>
      </c>
    </row>
    <row r="12" spans="1:18" ht="31.5" x14ac:dyDescent="0.25">
      <c r="A12" s="27" t="s">
        <v>47</v>
      </c>
      <c r="B12" s="448">
        <v>0</v>
      </c>
      <c r="C12" s="448">
        <v>91114.44</v>
      </c>
      <c r="D12" s="448">
        <v>0</v>
      </c>
      <c r="E12" s="448">
        <v>0</v>
      </c>
      <c r="F12" s="450">
        <v>0</v>
      </c>
      <c r="G12" s="448">
        <v>0</v>
      </c>
      <c r="H12" s="448">
        <v>0</v>
      </c>
      <c r="I12" s="448">
        <v>0</v>
      </c>
      <c r="J12" s="449">
        <v>14700</v>
      </c>
      <c r="K12" s="449">
        <v>0</v>
      </c>
      <c r="L12" s="447">
        <v>0</v>
      </c>
      <c r="M12" s="447">
        <v>0</v>
      </c>
      <c r="N12" s="447">
        <v>0</v>
      </c>
      <c r="O12" s="671"/>
      <c r="P12" s="447">
        <v>0</v>
      </c>
    </row>
    <row r="13" spans="1:18" x14ac:dyDescent="0.25">
      <c r="A13" s="27" t="s">
        <v>48</v>
      </c>
      <c r="B13" s="448">
        <v>0</v>
      </c>
      <c r="C13" s="448">
        <v>16147.42</v>
      </c>
      <c r="D13" s="448">
        <v>0</v>
      </c>
      <c r="E13" s="448">
        <v>8633.6</v>
      </c>
      <c r="F13" s="450">
        <v>0</v>
      </c>
      <c r="G13" s="448">
        <v>0</v>
      </c>
      <c r="H13" s="448">
        <v>0</v>
      </c>
      <c r="I13" s="448">
        <v>0</v>
      </c>
      <c r="J13" s="449">
        <v>1144.0999999999999</v>
      </c>
      <c r="K13" s="449">
        <v>4800</v>
      </c>
      <c r="L13" s="447">
        <v>0</v>
      </c>
      <c r="M13" s="447">
        <v>0</v>
      </c>
      <c r="N13" s="447">
        <v>0</v>
      </c>
      <c r="O13" s="671"/>
      <c r="P13" s="447">
        <v>0</v>
      </c>
    </row>
    <row r="14" spans="1:18" ht="31.5" x14ac:dyDescent="0.25">
      <c r="A14" s="27" t="s">
        <v>49</v>
      </c>
      <c r="B14" s="448">
        <v>0</v>
      </c>
      <c r="C14" s="448">
        <v>0</v>
      </c>
      <c r="D14" s="448">
        <v>0</v>
      </c>
      <c r="E14" s="448">
        <v>0</v>
      </c>
      <c r="F14" s="450">
        <v>0</v>
      </c>
      <c r="G14" s="448">
        <v>0</v>
      </c>
      <c r="H14" s="448">
        <v>0</v>
      </c>
      <c r="I14" s="448">
        <v>0</v>
      </c>
      <c r="J14" s="449">
        <v>0</v>
      </c>
      <c r="K14" s="449">
        <v>0</v>
      </c>
      <c r="L14" s="447">
        <v>0</v>
      </c>
      <c r="M14" s="447">
        <v>0</v>
      </c>
      <c r="N14" s="447">
        <v>0</v>
      </c>
      <c r="O14" s="671"/>
      <c r="P14" s="447">
        <v>0</v>
      </c>
    </row>
    <row r="15" spans="1:18" ht="47.25" x14ac:dyDescent="0.25">
      <c r="A15" s="27" t="s">
        <v>50</v>
      </c>
      <c r="B15" s="448">
        <v>0</v>
      </c>
      <c r="C15" s="448">
        <v>20947.439999999999</v>
      </c>
      <c r="D15" s="448">
        <v>1200</v>
      </c>
      <c r="E15" s="448">
        <v>0</v>
      </c>
      <c r="F15" s="450">
        <v>0</v>
      </c>
      <c r="G15" s="448">
        <v>0</v>
      </c>
      <c r="H15" s="448">
        <v>0</v>
      </c>
      <c r="I15" s="448">
        <v>0</v>
      </c>
      <c r="J15" s="449">
        <v>0</v>
      </c>
      <c r="K15" s="449">
        <v>0</v>
      </c>
      <c r="L15" s="447">
        <v>0</v>
      </c>
      <c r="M15" s="447">
        <v>0</v>
      </c>
      <c r="N15" s="447">
        <v>0</v>
      </c>
      <c r="O15" s="671"/>
      <c r="P15" s="447">
        <v>0</v>
      </c>
    </row>
    <row r="16" spans="1:18" ht="31.5" x14ac:dyDescent="0.25">
      <c r="A16" s="27" t="s">
        <v>51</v>
      </c>
      <c r="B16" s="448">
        <v>0</v>
      </c>
      <c r="C16" s="448">
        <v>0</v>
      </c>
      <c r="D16" s="448">
        <v>0</v>
      </c>
      <c r="E16" s="448">
        <v>0</v>
      </c>
      <c r="F16" s="450">
        <v>0</v>
      </c>
      <c r="G16" s="448">
        <v>0</v>
      </c>
      <c r="H16" s="448">
        <v>0</v>
      </c>
      <c r="I16" s="448">
        <v>0</v>
      </c>
      <c r="J16" s="449">
        <v>0</v>
      </c>
      <c r="K16" s="449">
        <v>0</v>
      </c>
      <c r="L16" s="447">
        <v>0</v>
      </c>
      <c r="M16" s="447">
        <v>0</v>
      </c>
      <c r="N16" s="447">
        <v>0</v>
      </c>
      <c r="O16" s="671"/>
      <c r="P16" s="447">
        <v>0</v>
      </c>
    </row>
    <row r="17" spans="1:16" x14ac:dyDescent="0.25">
      <c r="A17" s="27" t="s">
        <v>52</v>
      </c>
      <c r="B17" s="448">
        <v>0</v>
      </c>
      <c r="C17" s="448">
        <v>16621.060000000001</v>
      </c>
      <c r="D17" s="448">
        <v>543</v>
      </c>
      <c r="E17" s="448">
        <v>5200.45</v>
      </c>
      <c r="F17" s="450">
        <v>935.75</v>
      </c>
      <c r="G17" s="448">
        <v>7</v>
      </c>
      <c r="H17" s="448">
        <v>0</v>
      </c>
      <c r="I17" s="448">
        <v>0</v>
      </c>
      <c r="J17" s="449">
        <v>988</v>
      </c>
      <c r="K17" s="449">
        <v>3186.81</v>
      </c>
      <c r="L17" s="447">
        <v>600</v>
      </c>
      <c r="M17" s="447">
        <v>0</v>
      </c>
      <c r="N17" s="447">
        <v>0</v>
      </c>
      <c r="O17" s="671"/>
      <c r="P17" s="447">
        <v>0</v>
      </c>
    </row>
    <row r="18" spans="1:16" x14ac:dyDescent="0.25">
      <c r="A18" s="27" t="s">
        <v>53</v>
      </c>
      <c r="B18" s="448">
        <v>0</v>
      </c>
      <c r="C18" s="448">
        <v>0</v>
      </c>
      <c r="D18" s="448">
        <v>0</v>
      </c>
      <c r="E18" s="448">
        <v>0</v>
      </c>
      <c r="F18" s="450">
        <v>0</v>
      </c>
      <c r="G18" s="448">
        <v>0</v>
      </c>
      <c r="H18" s="448">
        <v>0</v>
      </c>
      <c r="I18" s="448">
        <v>0</v>
      </c>
      <c r="J18" s="449">
        <v>0</v>
      </c>
      <c r="K18" s="449">
        <v>0</v>
      </c>
      <c r="L18" s="447">
        <v>0</v>
      </c>
      <c r="M18" s="447">
        <v>0</v>
      </c>
      <c r="N18" s="447"/>
      <c r="O18" s="671"/>
      <c r="P18" s="447"/>
    </row>
    <row r="19" spans="1:16" ht="78.75" x14ac:dyDescent="0.25">
      <c r="A19" s="27" t="s">
        <v>54</v>
      </c>
      <c r="B19" s="448">
        <v>0</v>
      </c>
      <c r="C19" s="448">
        <v>73718.789999999994</v>
      </c>
      <c r="D19" s="448">
        <v>0</v>
      </c>
      <c r="E19" s="448">
        <v>0</v>
      </c>
      <c r="F19" s="450">
        <v>0</v>
      </c>
      <c r="G19" s="448">
        <v>7280</v>
      </c>
      <c r="H19" s="448">
        <v>0</v>
      </c>
      <c r="I19" s="448">
        <v>0</v>
      </c>
      <c r="J19" s="449">
        <v>5238</v>
      </c>
      <c r="K19" s="449">
        <v>15188.67</v>
      </c>
      <c r="L19" s="447">
        <v>0</v>
      </c>
      <c r="M19" s="447">
        <v>0</v>
      </c>
      <c r="N19" s="447">
        <v>0</v>
      </c>
      <c r="O19" s="671"/>
      <c r="P19" s="447">
        <v>0</v>
      </c>
    </row>
    <row r="20" spans="1:16" ht="31.5" x14ac:dyDescent="0.25">
      <c r="A20" s="27" t="s">
        <v>70</v>
      </c>
      <c r="B20" s="445">
        <v>0</v>
      </c>
      <c r="C20" s="451">
        <f>C21+C22</f>
        <v>0</v>
      </c>
      <c r="D20" s="451">
        <f t="shared" ref="D20:L20" si="0">D21+D22</f>
        <v>0</v>
      </c>
      <c r="E20" s="451">
        <f>E21+E22</f>
        <v>0</v>
      </c>
      <c r="F20" s="450">
        <v>0</v>
      </c>
      <c r="G20" s="451">
        <f t="shared" si="0"/>
        <v>0</v>
      </c>
      <c r="H20" s="451">
        <f t="shared" si="0"/>
        <v>0</v>
      </c>
      <c r="I20" s="451">
        <f t="shared" si="0"/>
        <v>0</v>
      </c>
      <c r="J20" s="451">
        <f t="shared" si="0"/>
        <v>0</v>
      </c>
      <c r="K20" s="451">
        <f>K21+K22</f>
        <v>0</v>
      </c>
      <c r="L20" s="444">
        <f t="shared" si="0"/>
        <v>0</v>
      </c>
      <c r="M20" s="444">
        <v>0</v>
      </c>
      <c r="N20" s="447">
        <v>0</v>
      </c>
      <c r="O20" s="671"/>
      <c r="P20" s="447">
        <v>0</v>
      </c>
    </row>
    <row r="21" spans="1:16" x14ac:dyDescent="0.25">
      <c r="A21" s="27" t="s">
        <v>71</v>
      </c>
      <c r="B21" s="448">
        <v>0</v>
      </c>
      <c r="C21" s="448">
        <v>0</v>
      </c>
      <c r="D21" s="448">
        <v>0</v>
      </c>
      <c r="E21" s="448">
        <v>0</v>
      </c>
      <c r="F21" s="450">
        <v>0</v>
      </c>
      <c r="G21" s="448">
        <v>0</v>
      </c>
      <c r="H21" s="448">
        <v>0</v>
      </c>
      <c r="I21" s="448">
        <v>0</v>
      </c>
      <c r="J21" s="449">
        <v>0</v>
      </c>
      <c r="K21" s="449">
        <v>0</v>
      </c>
      <c r="L21" s="447">
        <v>0</v>
      </c>
      <c r="M21" s="447">
        <v>0</v>
      </c>
      <c r="N21" s="444">
        <v>0</v>
      </c>
      <c r="O21" s="671"/>
      <c r="P21" s="444">
        <v>0</v>
      </c>
    </row>
    <row r="22" spans="1:16" x14ac:dyDescent="0.25">
      <c r="A22" s="27" t="s">
        <v>72</v>
      </c>
      <c r="B22" s="448">
        <v>0</v>
      </c>
      <c r="C22" s="448">
        <v>0</v>
      </c>
      <c r="D22" s="448">
        <v>0</v>
      </c>
      <c r="E22" s="448">
        <v>0</v>
      </c>
      <c r="F22" s="450">
        <v>0</v>
      </c>
      <c r="G22" s="448">
        <v>0</v>
      </c>
      <c r="H22" s="448">
        <v>0</v>
      </c>
      <c r="I22" s="448">
        <v>0</v>
      </c>
      <c r="J22" s="449">
        <v>0</v>
      </c>
      <c r="K22" s="449">
        <v>0</v>
      </c>
      <c r="L22" s="447">
        <v>0</v>
      </c>
      <c r="M22" s="447">
        <v>0</v>
      </c>
      <c r="N22" s="447">
        <v>0</v>
      </c>
      <c r="O22" s="671"/>
      <c r="P22" s="447">
        <v>0</v>
      </c>
    </row>
    <row r="23" spans="1:16" x14ac:dyDescent="0.25">
      <c r="A23" s="27" t="s">
        <v>57</v>
      </c>
      <c r="B23" s="447">
        <v>0</v>
      </c>
      <c r="C23" s="447">
        <v>0</v>
      </c>
      <c r="D23" s="447">
        <v>0</v>
      </c>
      <c r="E23" s="451">
        <v>2499.5300000000002</v>
      </c>
      <c r="F23" s="450">
        <v>2930.45</v>
      </c>
      <c r="G23" s="447">
        <v>0</v>
      </c>
      <c r="H23" s="447">
        <v>0</v>
      </c>
      <c r="I23" s="447">
        <v>0</v>
      </c>
      <c r="J23" s="447">
        <v>0</v>
      </c>
      <c r="K23" s="447">
        <v>0</v>
      </c>
      <c r="L23" s="447">
        <v>0</v>
      </c>
      <c r="M23" s="444">
        <v>0</v>
      </c>
      <c r="N23" s="447">
        <v>0</v>
      </c>
      <c r="O23" s="671"/>
      <c r="P23" s="447">
        <v>0</v>
      </c>
    </row>
    <row r="24" spans="1:16" x14ac:dyDescent="0.25">
      <c r="A24" s="27" t="s">
        <v>586</v>
      </c>
      <c r="B24" s="451">
        <v>0</v>
      </c>
      <c r="C24" s="451">
        <v>0</v>
      </c>
      <c r="D24" s="451">
        <v>0</v>
      </c>
      <c r="E24" s="451">
        <v>37</v>
      </c>
      <c r="F24" s="450">
        <v>0</v>
      </c>
      <c r="G24" s="451">
        <v>0</v>
      </c>
      <c r="H24" s="451">
        <v>0</v>
      </c>
      <c r="I24" s="451">
        <v>0</v>
      </c>
      <c r="J24" s="451">
        <v>0</v>
      </c>
      <c r="K24" s="451">
        <v>0</v>
      </c>
      <c r="L24" s="444">
        <v>0</v>
      </c>
      <c r="M24" s="444">
        <v>0</v>
      </c>
      <c r="N24" s="447">
        <v>0</v>
      </c>
      <c r="O24" s="671"/>
      <c r="P24" s="447">
        <v>0</v>
      </c>
    </row>
    <row r="25" spans="1:16" x14ac:dyDescent="0.25">
      <c r="A25" s="27" t="s">
        <v>587</v>
      </c>
      <c r="B25" s="452">
        <v>0</v>
      </c>
      <c r="C25" s="452">
        <v>0</v>
      </c>
      <c r="D25" s="448">
        <v>0</v>
      </c>
      <c r="E25" s="452">
        <v>550</v>
      </c>
      <c r="F25" s="450">
        <v>0</v>
      </c>
      <c r="G25" s="452">
        <v>0</v>
      </c>
      <c r="H25" s="448">
        <v>0</v>
      </c>
      <c r="I25" s="448">
        <v>0</v>
      </c>
      <c r="J25" s="449">
        <v>0</v>
      </c>
      <c r="K25" s="449">
        <v>0</v>
      </c>
      <c r="L25" s="447">
        <v>0</v>
      </c>
      <c r="M25" s="447">
        <v>0</v>
      </c>
      <c r="N25" s="444">
        <v>0</v>
      </c>
      <c r="O25" s="671"/>
      <c r="P25" s="444">
        <v>0</v>
      </c>
    </row>
    <row r="26" spans="1:16" x14ac:dyDescent="0.25">
      <c r="A26" s="27" t="s">
        <v>588</v>
      </c>
      <c r="B26" s="452">
        <v>0</v>
      </c>
      <c r="C26" s="452">
        <v>0</v>
      </c>
      <c r="D26" s="448">
        <v>0</v>
      </c>
      <c r="E26" s="452">
        <v>2.4</v>
      </c>
      <c r="F26" s="450">
        <v>0</v>
      </c>
      <c r="G26" s="452">
        <v>0</v>
      </c>
      <c r="H26" s="448">
        <v>0</v>
      </c>
      <c r="I26" s="448">
        <v>0</v>
      </c>
      <c r="J26" s="449">
        <v>0</v>
      </c>
      <c r="K26" s="449">
        <v>0</v>
      </c>
      <c r="L26" s="447">
        <v>0</v>
      </c>
      <c r="M26" s="447">
        <v>0</v>
      </c>
      <c r="N26" s="444">
        <v>0</v>
      </c>
      <c r="O26" s="671"/>
      <c r="P26" s="444">
        <v>0</v>
      </c>
    </row>
    <row r="27" spans="1:16" ht="16.5" customHeight="1" x14ac:dyDescent="0.25">
      <c r="A27" s="27" t="s">
        <v>589</v>
      </c>
      <c r="B27" s="452">
        <v>0</v>
      </c>
      <c r="C27" s="452">
        <v>0</v>
      </c>
      <c r="D27" s="448">
        <v>0</v>
      </c>
      <c r="E27" s="452">
        <v>215.89</v>
      </c>
      <c r="F27" s="450">
        <v>2889.42</v>
      </c>
      <c r="G27" s="452">
        <v>0</v>
      </c>
      <c r="H27" s="448">
        <v>0</v>
      </c>
      <c r="I27" s="448">
        <v>0</v>
      </c>
      <c r="J27" s="449">
        <v>0</v>
      </c>
      <c r="K27" s="449">
        <v>0</v>
      </c>
      <c r="L27" s="447">
        <v>0</v>
      </c>
      <c r="M27" s="447">
        <v>0</v>
      </c>
      <c r="N27" s="444">
        <v>0</v>
      </c>
      <c r="O27" s="671"/>
      <c r="P27" s="444">
        <v>0</v>
      </c>
    </row>
    <row r="28" spans="1:16" x14ac:dyDescent="0.25">
      <c r="A28" s="27" t="s">
        <v>590</v>
      </c>
      <c r="B28" s="452">
        <v>0</v>
      </c>
      <c r="C28" s="452">
        <v>0</v>
      </c>
      <c r="D28" s="448">
        <v>0</v>
      </c>
      <c r="E28" s="452">
        <v>284.24</v>
      </c>
      <c r="F28" s="450">
        <v>41.03</v>
      </c>
      <c r="G28" s="452">
        <v>0</v>
      </c>
      <c r="H28" s="448">
        <v>0</v>
      </c>
      <c r="I28" s="448">
        <v>0</v>
      </c>
      <c r="J28" s="449">
        <v>0</v>
      </c>
      <c r="K28" s="449">
        <v>0</v>
      </c>
      <c r="L28" s="447">
        <v>0</v>
      </c>
      <c r="M28" s="447">
        <v>0</v>
      </c>
      <c r="N28" s="444">
        <v>0</v>
      </c>
      <c r="O28" s="671"/>
      <c r="P28" s="444">
        <v>0</v>
      </c>
    </row>
    <row r="29" spans="1:16" x14ac:dyDescent="0.25">
      <c r="A29" s="27" t="s">
        <v>591</v>
      </c>
      <c r="B29" s="452">
        <v>0</v>
      </c>
      <c r="C29" s="452">
        <v>0</v>
      </c>
      <c r="D29" s="448">
        <v>0</v>
      </c>
      <c r="E29" s="452">
        <v>450</v>
      </c>
      <c r="F29" s="450">
        <v>0</v>
      </c>
      <c r="G29" s="452">
        <v>0</v>
      </c>
      <c r="H29" s="448">
        <v>0</v>
      </c>
      <c r="I29" s="448">
        <v>0</v>
      </c>
      <c r="J29" s="449">
        <v>0</v>
      </c>
      <c r="K29" s="449">
        <v>0</v>
      </c>
      <c r="L29" s="447">
        <v>0</v>
      </c>
      <c r="M29" s="447">
        <v>0</v>
      </c>
      <c r="N29" s="444">
        <v>0</v>
      </c>
      <c r="O29" s="671"/>
      <c r="P29" s="444">
        <v>0</v>
      </c>
    </row>
    <row r="30" spans="1:16" x14ac:dyDescent="0.25">
      <c r="A30" s="27" t="s">
        <v>592</v>
      </c>
      <c r="B30" s="452">
        <v>0</v>
      </c>
      <c r="C30" s="452">
        <v>0</v>
      </c>
      <c r="D30" s="448">
        <v>0</v>
      </c>
      <c r="E30" s="452">
        <v>960</v>
      </c>
      <c r="F30" s="450">
        <v>0</v>
      </c>
      <c r="G30" s="452">
        <v>0</v>
      </c>
      <c r="H30" s="448">
        <v>0</v>
      </c>
      <c r="I30" s="448">
        <v>0</v>
      </c>
      <c r="J30" s="449">
        <v>0</v>
      </c>
      <c r="K30" s="449">
        <v>0</v>
      </c>
      <c r="L30" s="447">
        <v>0</v>
      </c>
      <c r="M30" s="447">
        <v>0</v>
      </c>
      <c r="N30" s="444">
        <v>0</v>
      </c>
      <c r="O30" s="671"/>
      <c r="P30" s="444">
        <v>0</v>
      </c>
    </row>
    <row r="31" spans="1:16" x14ac:dyDescent="0.25">
      <c r="A31" s="27" t="s">
        <v>120</v>
      </c>
      <c r="B31" s="451">
        <v>0</v>
      </c>
      <c r="C31" s="451">
        <v>47263.5</v>
      </c>
      <c r="D31" s="451">
        <v>0</v>
      </c>
      <c r="E31" s="451">
        <v>0</v>
      </c>
      <c r="F31" s="450">
        <v>0</v>
      </c>
      <c r="G31" s="451">
        <v>0</v>
      </c>
      <c r="H31" s="451">
        <v>0</v>
      </c>
      <c r="I31" s="451">
        <v>0</v>
      </c>
      <c r="J31" s="451">
        <v>0</v>
      </c>
      <c r="K31" s="451">
        <v>0</v>
      </c>
      <c r="L31" s="444">
        <v>0</v>
      </c>
      <c r="M31" s="444">
        <v>0</v>
      </c>
      <c r="N31" s="447">
        <v>0</v>
      </c>
      <c r="O31" s="671"/>
      <c r="P31" s="447">
        <v>0</v>
      </c>
    </row>
    <row r="32" spans="1:16" x14ac:dyDescent="0.25">
      <c r="B32" s="43"/>
      <c r="C32" s="28"/>
      <c r="D32" s="29"/>
      <c r="E32" s="44"/>
      <c r="F32" s="29"/>
      <c r="G32" s="43"/>
      <c r="H32" s="43"/>
      <c r="I32" s="43"/>
      <c r="J32" s="43"/>
      <c r="K32" s="43"/>
      <c r="L32" s="43"/>
      <c r="M32" s="43"/>
      <c r="N32" s="59"/>
      <c r="O32" s="59"/>
      <c r="P32" s="59"/>
    </row>
    <row r="33" spans="1:16" x14ac:dyDescent="0.25">
      <c r="A33" s="646" t="s">
        <v>593</v>
      </c>
      <c r="B33" s="646"/>
      <c r="C33" s="646"/>
      <c r="D33" s="646"/>
      <c r="E33" s="646"/>
      <c r="F33" s="646"/>
      <c r="G33" s="646"/>
      <c r="H33" s="646"/>
      <c r="N33" s="43"/>
      <c r="O33" s="43"/>
      <c r="P33" s="43"/>
    </row>
  </sheetData>
  <mergeCells count="6">
    <mergeCell ref="A33:H33"/>
    <mergeCell ref="M2:P2"/>
    <mergeCell ref="M3:P3"/>
    <mergeCell ref="A6:A7"/>
    <mergeCell ref="A5:N5"/>
    <mergeCell ref="O8:O31"/>
  </mergeCells>
  <pageMargins left="0.23622047244094491" right="0.47244094488188981" top="0.35433070866141736" bottom="0.47244094488188981" header="0.31496062992125984" footer="0.31496062992125984"/>
  <pageSetup scale="56"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32"/>
  <sheetViews>
    <sheetView zoomScale="80" zoomScaleNormal="80" workbookViewId="0">
      <selection activeCell="Q2" sqref="Q2:T2"/>
    </sheetView>
  </sheetViews>
  <sheetFormatPr defaultRowHeight="15" x14ac:dyDescent="0.25"/>
  <cols>
    <col min="1" max="1" width="5.42578125" customWidth="1"/>
    <col min="2" max="2" width="39.28515625" customWidth="1"/>
    <col min="3" max="3" width="13.42578125" customWidth="1"/>
    <col min="4" max="5" width="13.5703125" customWidth="1"/>
    <col min="6" max="6" width="14.42578125" customWidth="1"/>
    <col min="7" max="7" width="13" customWidth="1"/>
    <col min="8" max="8" width="15" customWidth="1"/>
    <col min="9" max="9" width="14.5703125" customWidth="1"/>
    <col min="10" max="10" width="15.140625" customWidth="1"/>
    <col min="11" max="11" width="15.7109375" customWidth="1"/>
    <col min="12" max="12" width="15" customWidth="1"/>
    <col min="13" max="13" width="14.7109375" customWidth="1"/>
    <col min="14" max="15" width="16.28515625" customWidth="1"/>
    <col min="16" max="16" width="12.85546875" customWidth="1"/>
    <col min="17" max="17" width="12.140625" customWidth="1"/>
    <col min="18" max="18" width="15.7109375" customWidth="1"/>
    <col min="19" max="19" width="15.5703125" customWidth="1"/>
    <col min="20" max="20" width="15.7109375" customWidth="1"/>
    <col min="21" max="21" width="15.85546875" customWidth="1"/>
    <col min="22" max="22" width="16" customWidth="1"/>
    <col min="23" max="23" width="16.140625" customWidth="1"/>
    <col min="24" max="24" width="15.28515625" customWidth="1"/>
    <col min="25" max="25" width="16" customWidth="1"/>
  </cols>
  <sheetData>
    <row r="1" spans="1:25" ht="15.75" x14ac:dyDescent="0.25">
      <c r="Q1" s="669" t="s">
        <v>424</v>
      </c>
      <c r="R1" s="669"/>
      <c r="S1" s="669"/>
      <c r="T1" s="669"/>
    </row>
    <row r="2" spans="1:25" ht="15.75" x14ac:dyDescent="0.25">
      <c r="Q2" s="654" t="s">
        <v>598</v>
      </c>
      <c r="R2" s="654"/>
      <c r="S2" s="654"/>
      <c r="T2" s="654"/>
    </row>
    <row r="3" spans="1:25" ht="15.75" x14ac:dyDescent="0.25">
      <c r="V3" s="264"/>
      <c r="W3" s="264"/>
      <c r="X3" s="264"/>
      <c r="Y3" s="264"/>
    </row>
    <row r="4" spans="1:25" ht="14.25" customHeight="1" x14ac:dyDescent="0.25">
      <c r="E4" s="668" t="s">
        <v>278</v>
      </c>
      <c r="F4" s="668"/>
      <c r="G4" s="668"/>
      <c r="H4" s="668"/>
      <c r="I4" s="668"/>
      <c r="J4" s="668"/>
      <c r="K4" s="668"/>
      <c r="L4" s="668"/>
      <c r="M4" s="668"/>
      <c r="N4" s="668"/>
      <c r="O4" s="668"/>
      <c r="P4" s="668"/>
      <c r="Q4" s="668"/>
      <c r="R4" s="668"/>
    </row>
    <row r="5" spans="1:25" hidden="1" x14ac:dyDescent="0.25"/>
    <row r="6" spans="1:25" ht="186" customHeight="1" x14ac:dyDescent="0.25">
      <c r="A6" s="279" t="s">
        <v>0</v>
      </c>
      <c r="B6" s="280" t="s">
        <v>41</v>
      </c>
      <c r="C6" s="281" t="s">
        <v>43</v>
      </c>
      <c r="D6" s="281" t="s">
        <v>56</v>
      </c>
      <c r="E6" s="281" t="s">
        <v>45</v>
      </c>
      <c r="F6" s="281" t="s">
        <v>46</v>
      </c>
      <c r="G6" s="281" t="s">
        <v>47</v>
      </c>
      <c r="H6" s="281" t="s">
        <v>48</v>
      </c>
      <c r="I6" s="281" t="s">
        <v>49</v>
      </c>
      <c r="J6" s="281" t="s">
        <v>50</v>
      </c>
      <c r="K6" s="281" t="s">
        <v>51</v>
      </c>
      <c r="L6" s="281" t="s">
        <v>52</v>
      </c>
      <c r="M6" s="281" t="s">
        <v>53</v>
      </c>
      <c r="N6" s="281" t="s">
        <v>54</v>
      </c>
      <c r="O6" s="281" t="s">
        <v>70</v>
      </c>
      <c r="P6" s="281" t="s">
        <v>71</v>
      </c>
      <c r="Q6" s="281" t="s">
        <v>72</v>
      </c>
      <c r="R6" s="281" t="s">
        <v>57</v>
      </c>
      <c r="S6" s="281" t="s">
        <v>91</v>
      </c>
      <c r="T6" s="281" t="s">
        <v>120</v>
      </c>
    </row>
    <row r="7" spans="1:25" ht="33" customHeight="1" x14ac:dyDescent="0.25">
      <c r="A7" s="275">
        <v>1</v>
      </c>
      <c r="B7" s="276" t="s">
        <v>3</v>
      </c>
      <c r="C7" s="498">
        <v>23416.920999999998</v>
      </c>
      <c r="D7" s="499">
        <v>0</v>
      </c>
      <c r="E7" s="499">
        <v>0</v>
      </c>
      <c r="F7" s="499">
        <v>0</v>
      </c>
      <c r="G7" s="499">
        <v>0</v>
      </c>
      <c r="H7" s="499">
        <v>0</v>
      </c>
      <c r="I7" s="499">
        <v>0</v>
      </c>
      <c r="J7" s="499">
        <v>0</v>
      </c>
      <c r="K7" s="499">
        <v>0</v>
      </c>
      <c r="L7" s="500">
        <v>3220</v>
      </c>
      <c r="M7" s="499">
        <v>0</v>
      </c>
      <c r="N7" s="499">
        <v>0</v>
      </c>
      <c r="O7" s="498">
        <f>P7+Q7</f>
        <v>0</v>
      </c>
      <c r="P7" s="499">
        <v>0</v>
      </c>
      <c r="Q7" s="499">
        <v>0</v>
      </c>
      <c r="R7" s="501">
        <v>20196.919999999998</v>
      </c>
      <c r="S7" s="501">
        <v>20196.919999999998</v>
      </c>
      <c r="T7" s="498">
        <v>0</v>
      </c>
    </row>
    <row r="8" spans="1:25" ht="21.75" customHeight="1" x14ac:dyDescent="0.25">
      <c r="A8" s="275">
        <v>2</v>
      </c>
      <c r="B8" s="276" t="s">
        <v>9</v>
      </c>
      <c r="C8" s="498">
        <v>150938.35</v>
      </c>
      <c r="D8" s="502">
        <v>116256.21</v>
      </c>
      <c r="E8" s="502">
        <v>0</v>
      </c>
      <c r="F8" s="502">
        <v>6526.6</v>
      </c>
      <c r="G8" s="502">
        <v>0</v>
      </c>
      <c r="H8" s="502">
        <v>3115.04</v>
      </c>
      <c r="I8" s="502">
        <v>0</v>
      </c>
      <c r="J8" s="502">
        <v>0</v>
      </c>
      <c r="K8" s="502">
        <v>0</v>
      </c>
      <c r="L8" s="502">
        <v>4040.5</v>
      </c>
      <c r="M8" s="502">
        <v>21000</v>
      </c>
      <c r="N8" s="502">
        <v>0</v>
      </c>
      <c r="O8" s="498">
        <f>P8+Q8</f>
        <v>0</v>
      </c>
      <c r="P8" s="502">
        <v>0</v>
      </c>
      <c r="Q8" s="502">
        <v>0</v>
      </c>
      <c r="R8" s="502">
        <v>0</v>
      </c>
      <c r="S8" s="502">
        <v>0</v>
      </c>
      <c r="T8" s="502">
        <v>0</v>
      </c>
    </row>
    <row r="9" spans="1:25" ht="32.25" customHeight="1" x14ac:dyDescent="0.25">
      <c r="A9" s="275">
        <v>3</v>
      </c>
      <c r="B9" s="276" t="s">
        <v>10</v>
      </c>
      <c r="C9" s="498">
        <v>213206.38</v>
      </c>
      <c r="D9" s="502">
        <v>0</v>
      </c>
      <c r="E9" s="502">
        <v>0</v>
      </c>
      <c r="F9" s="502">
        <v>111340</v>
      </c>
      <c r="G9" s="502">
        <v>0</v>
      </c>
      <c r="H9" s="502">
        <v>0</v>
      </c>
      <c r="I9" s="502">
        <v>0</v>
      </c>
      <c r="J9" s="502">
        <v>0</v>
      </c>
      <c r="K9" s="502">
        <v>0</v>
      </c>
      <c r="L9" s="502">
        <v>4248.8500000000004</v>
      </c>
      <c r="M9" s="502">
        <v>0</v>
      </c>
      <c r="N9" s="502">
        <v>89000</v>
      </c>
      <c r="O9" s="498">
        <f>P9+Q9</f>
        <v>0</v>
      </c>
      <c r="P9" s="502">
        <v>0</v>
      </c>
      <c r="Q9" s="502">
        <v>0</v>
      </c>
      <c r="R9" s="498">
        <v>8617.5300000000007</v>
      </c>
      <c r="S9" s="498">
        <v>8617.5300000000007</v>
      </c>
      <c r="T9" s="498">
        <v>0</v>
      </c>
    </row>
    <row r="10" spans="1:25" ht="18.75" customHeight="1" x14ac:dyDescent="0.25">
      <c r="A10" s="275">
        <v>4</v>
      </c>
      <c r="B10" s="276" t="s">
        <v>12</v>
      </c>
      <c r="C10" s="498">
        <v>2785.61</v>
      </c>
      <c r="D10" s="502">
        <v>0</v>
      </c>
      <c r="E10" s="502">
        <v>0</v>
      </c>
      <c r="F10" s="502">
        <v>0</v>
      </c>
      <c r="G10" s="502">
        <v>0</v>
      </c>
      <c r="H10" s="502">
        <v>2778.61</v>
      </c>
      <c r="I10" s="502">
        <v>0</v>
      </c>
      <c r="J10" s="502">
        <v>0</v>
      </c>
      <c r="K10" s="502">
        <v>0</v>
      </c>
      <c r="L10" s="502">
        <v>7</v>
      </c>
      <c r="M10" s="502">
        <v>0</v>
      </c>
      <c r="N10" s="502">
        <v>0</v>
      </c>
      <c r="O10" s="498">
        <f>P10+Q10</f>
        <v>0</v>
      </c>
      <c r="P10" s="502">
        <v>0</v>
      </c>
      <c r="Q10" s="502">
        <v>0</v>
      </c>
      <c r="R10" s="498">
        <f>S10</f>
        <v>0</v>
      </c>
      <c r="S10" s="498">
        <v>0</v>
      </c>
      <c r="T10" s="502">
        <v>0</v>
      </c>
    </row>
    <row r="11" spans="1:25" ht="17.25" customHeight="1" x14ac:dyDescent="0.25">
      <c r="A11" s="275">
        <v>5</v>
      </c>
      <c r="B11" s="276" t="s">
        <v>42</v>
      </c>
      <c r="C11" s="498">
        <v>100975.7</v>
      </c>
      <c r="D11" s="502">
        <v>0</v>
      </c>
      <c r="E11" s="502">
        <v>18585.27</v>
      </c>
      <c r="F11" s="502">
        <v>0</v>
      </c>
      <c r="G11" s="502">
        <v>0</v>
      </c>
      <c r="H11" s="502">
        <v>4231.46</v>
      </c>
      <c r="I11" s="502">
        <v>0</v>
      </c>
      <c r="J11" s="502">
        <v>0</v>
      </c>
      <c r="K11" s="502">
        <v>0</v>
      </c>
      <c r="L11" s="502">
        <v>3766.26</v>
      </c>
      <c r="M11" s="502">
        <v>0</v>
      </c>
      <c r="N11" s="502">
        <v>0</v>
      </c>
      <c r="O11" s="498">
        <v>11392.71</v>
      </c>
      <c r="P11" s="502">
        <v>3797.57</v>
      </c>
      <c r="Q11" s="502">
        <v>7595.14</v>
      </c>
      <c r="R11" s="498">
        <v>63000</v>
      </c>
      <c r="S11" s="498">
        <v>63000</v>
      </c>
      <c r="T11" s="502">
        <v>0</v>
      </c>
    </row>
    <row r="12" spans="1:25" ht="18.75" customHeight="1" x14ac:dyDescent="0.25">
      <c r="A12" s="275">
        <v>6</v>
      </c>
      <c r="B12" s="276" t="s">
        <v>13</v>
      </c>
      <c r="C12" s="498">
        <v>20673.71</v>
      </c>
      <c r="D12" s="498">
        <v>19647.3</v>
      </c>
      <c r="E12" s="498">
        <v>0</v>
      </c>
      <c r="F12" s="498">
        <v>0</v>
      </c>
      <c r="G12" s="498">
        <v>0</v>
      </c>
      <c r="H12" s="498">
        <v>0</v>
      </c>
      <c r="I12" s="498">
        <v>0</v>
      </c>
      <c r="J12" s="498">
        <v>0</v>
      </c>
      <c r="K12" s="498">
        <v>0</v>
      </c>
      <c r="L12" s="498">
        <v>1026.4100000000001</v>
      </c>
      <c r="M12" s="498">
        <v>0</v>
      </c>
      <c r="N12" s="498">
        <v>0</v>
      </c>
      <c r="O12" s="498">
        <f t="shared" ref="O12:O19" si="0">P12+Q12</f>
        <v>0</v>
      </c>
      <c r="P12" s="498">
        <v>0</v>
      </c>
      <c r="Q12" s="498">
        <v>0</v>
      </c>
      <c r="R12" s="498">
        <f t="shared" ref="R12:R18" si="1">S12</f>
        <v>0</v>
      </c>
      <c r="S12" s="498">
        <v>0</v>
      </c>
      <c r="T12" s="502">
        <v>0</v>
      </c>
    </row>
    <row r="13" spans="1:25" ht="17.25" customHeight="1" x14ac:dyDescent="0.25">
      <c r="A13" s="275">
        <v>7</v>
      </c>
      <c r="B13" s="276" t="s">
        <v>108</v>
      </c>
      <c r="C13" s="498">
        <v>26184.92</v>
      </c>
      <c r="D13" s="498">
        <v>1332.21</v>
      </c>
      <c r="E13" s="498">
        <v>8845.02</v>
      </c>
      <c r="F13" s="498">
        <v>2000</v>
      </c>
      <c r="G13" s="498">
        <v>0</v>
      </c>
      <c r="H13" s="498">
        <v>3754.31</v>
      </c>
      <c r="I13" s="498">
        <v>0</v>
      </c>
      <c r="J13" s="498">
        <v>0</v>
      </c>
      <c r="K13" s="498">
        <v>0</v>
      </c>
      <c r="L13" s="498">
        <v>10053.379999999999</v>
      </c>
      <c r="M13" s="498">
        <v>0</v>
      </c>
      <c r="N13" s="498">
        <v>0</v>
      </c>
      <c r="O13" s="498">
        <f t="shared" si="0"/>
        <v>0</v>
      </c>
      <c r="P13" s="498">
        <v>0</v>
      </c>
      <c r="Q13" s="498">
        <v>0</v>
      </c>
      <c r="R13" s="498">
        <f t="shared" si="1"/>
        <v>200</v>
      </c>
      <c r="S13" s="498">
        <v>200</v>
      </c>
      <c r="T13" s="502">
        <v>0</v>
      </c>
    </row>
    <row r="14" spans="1:25" ht="18.75" customHeight="1" x14ac:dyDescent="0.25">
      <c r="A14" s="275">
        <v>8</v>
      </c>
      <c r="B14" s="276" t="s">
        <v>16</v>
      </c>
      <c r="C14" s="498">
        <v>13312.49</v>
      </c>
      <c r="D14" s="502">
        <v>0</v>
      </c>
      <c r="E14" s="502">
        <v>11854.83</v>
      </c>
      <c r="F14" s="502">
        <v>0</v>
      </c>
      <c r="G14" s="502">
        <v>0</v>
      </c>
      <c r="H14" s="502">
        <v>0</v>
      </c>
      <c r="I14" s="502">
        <v>0</v>
      </c>
      <c r="J14" s="502">
        <v>0</v>
      </c>
      <c r="K14" s="502">
        <v>0</v>
      </c>
      <c r="L14" s="502">
        <v>1007.66</v>
      </c>
      <c r="M14" s="502">
        <v>0</v>
      </c>
      <c r="N14" s="502">
        <v>0</v>
      </c>
      <c r="O14" s="498">
        <f t="shared" si="0"/>
        <v>0</v>
      </c>
      <c r="P14" s="502">
        <v>0</v>
      </c>
      <c r="Q14" s="502">
        <v>0</v>
      </c>
      <c r="R14" s="498">
        <f t="shared" si="1"/>
        <v>450</v>
      </c>
      <c r="S14" s="498">
        <v>450</v>
      </c>
      <c r="T14" s="502">
        <v>0</v>
      </c>
    </row>
    <row r="15" spans="1:25" ht="17.25" customHeight="1" x14ac:dyDescent="0.25">
      <c r="A15" s="275">
        <v>9</v>
      </c>
      <c r="B15" s="277" t="s">
        <v>17</v>
      </c>
      <c r="C15" s="498">
        <v>1320</v>
      </c>
      <c r="D15" s="499">
        <v>0</v>
      </c>
      <c r="E15" s="499">
        <v>0</v>
      </c>
      <c r="F15" s="499">
        <v>0</v>
      </c>
      <c r="G15" s="499">
        <v>0</v>
      </c>
      <c r="H15" s="499">
        <v>0</v>
      </c>
      <c r="I15" s="499">
        <v>0</v>
      </c>
      <c r="J15" s="499">
        <v>0</v>
      </c>
      <c r="K15" s="499">
        <v>0</v>
      </c>
      <c r="L15" s="499">
        <v>1320</v>
      </c>
      <c r="M15" s="499">
        <v>0</v>
      </c>
      <c r="N15" s="499">
        <v>0</v>
      </c>
      <c r="O15" s="498">
        <f t="shared" si="0"/>
        <v>0</v>
      </c>
      <c r="P15" s="499">
        <v>0</v>
      </c>
      <c r="Q15" s="499">
        <v>0</v>
      </c>
      <c r="R15" s="498">
        <f t="shared" si="1"/>
        <v>0</v>
      </c>
      <c r="S15" s="498">
        <v>0</v>
      </c>
      <c r="T15" s="502">
        <v>0</v>
      </c>
    </row>
    <row r="16" spans="1:25" ht="18.75" customHeight="1" x14ac:dyDescent="0.25">
      <c r="A16" s="275">
        <v>10</v>
      </c>
      <c r="B16" s="277" t="s">
        <v>122</v>
      </c>
      <c r="C16" s="498">
        <v>1700</v>
      </c>
      <c r="D16" s="499">
        <v>0</v>
      </c>
      <c r="E16" s="499">
        <v>0</v>
      </c>
      <c r="F16" s="499">
        <v>0</v>
      </c>
      <c r="G16" s="499">
        <v>0</v>
      </c>
      <c r="H16" s="499">
        <v>0</v>
      </c>
      <c r="I16" s="499">
        <v>0</v>
      </c>
      <c r="J16" s="499">
        <v>0</v>
      </c>
      <c r="K16" s="499">
        <v>0</v>
      </c>
      <c r="L16" s="499">
        <v>1700</v>
      </c>
      <c r="M16" s="499">
        <v>0</v>
      </c>
      <c r="N16" s="499">
        <v>0</v>
      </c>
      <c r="O16" s="498">
        <f t="shared" si="0"/>
        <v>0</v>
      </c>
      <c r="P16" s="499">
        <v>0</v>
      </c>
      <c r="Q16" s="499">
        <v>0</v>
      </c>
      <c r="R16" s="498">
        <f t="shared" si="1"/>
        <v>0</v>
      </c>
      <c r="S16" s="498">
        <v>0</v>
      </c>
      <c r="T16" s="502">
        <v>0</v>
      </c>
    </row>
    <row r="17" spans="1:20" ht="31.5" customHeight="1" x14ac:dyDescent="0.25">
      <c r="A17" s="275">
        <v>11</v>
      </c>
      <c r="B17" s="276" t="s">
        <v>29</v>
      </c>
      <c r="C17" s="503">
        <v>769925.01</v>
      </c>
      <c r="D17" s="502">
        <v>195127.08</v>
      </c>
      <c r="E17" s="502">
        <v>32036.36</v>
      </c>
      <c r="F17" s="502">
        <v>276948.92</v>
      </c>
      <c r="G17" s="502">
        <v>91114.44</v>
      </c>
      <c r="H17" s="502">
        <v>16147.42</v>
      </c>
      <c r="I17" s="502">
        <v>0</v>
      </c>
      <c r="J17" s="502">
        <v>20947.439999999999</v>
      </c>
      <c r="K17" s="502">
        <v>0</v>
      </c>
      <c r="L17" s="502">
        <v>16621.060000000001</v>
      </c>
      <c r="M17" s="502">
        <v>0</v>
      </c>
      <c r="N17" s="502">
        <v>73718.789999999994</v>
      </c>
      <c r="O17" s="499">
        <f t="shared" si="0"/>
        <v>0</v>
      </c>
      <c r="P17" s="502">
        <v>0</v>
      </c>
      <c r="Q17" s="502">
        <v>0</v>
      </c>
      <c r="R17" s="499">
        <f t="shared" si="1"/>
        <v>0</v>
      </c>
      <c r="S17" s="498">
        <v>0</v>
      </c>
      <c r="T17" s="499">
        <v>47263.5</v>
      </c>
    </row>
    <row r="18" spans="1:20" ht="29.25" customHeight="1" x14ac:dyDescent="0.25">
      <c r="A18" s="275">
        <v>12</v>
      </c>
      <c r="B18" s="276" t="s">
        <v>30</v>
      </c>
      <c r="C18" s="503">
        <v>1743</v>
      </c>
      <c r="D18" s="502">
        <v>0</v>
      </c>
      <c r="E18" s="502">
        <v>0</v>
      </c>
      <c r="F18" s="502">
        <v>0</v>
      </c>
      <c r="G18" s="502">
        <v>0</v>
      </c>
      <c r="H18" s="502">
        <v>0</v>
      </c>
      <c r="I18" s="502">
        <v>0</v>
      </c>
      <c r="J18" s="502">
        <v>1200</v>
      </c>
      <c r="K18" s="502">
        <v>0</v>
      </c>
      <c r="L18" s="502">
        <v>543</v>
      </c>
      <c r="M18" s="502">
        <v>0</v>
      </c>
      <c r="N18" s="502">
        <v>0</v>
      </c>
      <c r="O18" s="499">
        <f t="shared" si="0"/>
        <v>0</v>
      </c>
      <c r="P18" s="502">
        <v>0</v>
      </c>
      <c r="Q18" s="502">
        <v>0</v>
      </c>
      <c r="R18" s="499">
        <f t="shared" si="1"/>
        <v>0</v>
      </c>
      <c r="S18" s="502">
        <v>0</v>
      </c>
      <c r="T18" s="499">
        <v>0</v>
      </c>
    </row>
    <row r="19" spans="1:20" ht="31.5" customHeight="1" x14ac:dyDescent="0.25">
      <c r="A19" s="275">
        <v>13</v>
      </c>
      <c r="B19" s="276" t="s">
        <v>78</v>
      </c>
      <c r="C19" s="503">
        <v>665712.44999999995</v>
      </c>
      <c r="D19" s="502">
        <v>247433.4</v>
      </c>
      <c r="E19" s="502">
        <v>282962.90999999997</v>
      </c>
      <c r="F19" s="502">
        <v>118982.56</v>
      </c>
      <c r="G19" s="502">
        <v>0</v>
      </c>
      <c r="H19" s="502">
        <v>8633.6</v>
      </c>
      <c r="I19" s="502">
        <v>0</v>
      </c>
      <c r="J19" s="502">
        <v>0</v>
      </c>
      <c r="K19" s="502">
        <v>0</v>
      </c>
      <c r="L19" s="502">
        <v>5200.45</v>
      </c>
      <c r="M19" s="502">
        <v>0</v>
      </c>
      <c r="N19" s="502">
        <v>0</v>
      </c>
      <c r="O19" s="499">
        <f t="shared" si="0"/>
        <v>0</v>
      </c>
      <c r="P19" s="502">
        <v>0</v>
      </c>
      <c r="Q19" s="502">
        <v>0</v>
      </c>
      <c r="R19" s="499">
        <v>2499.5300000000002</v>
      </c>
      <c r="S19" s="498">
        <v>2499.5300000000002</v>
      </c>
      <c r="T19" s="499">
        <v>0</v>
      </c>
    </row>
    <row r="20" spans="1:20" ht="32.25" customHeight="1" x14ac:dyDescent="0.25">
      <c r="A20" s="275">
        <v>14</v>
      </c>
      <c r="B20" s="276" t="s">
        <v>491</v>
      </c>
      <c r="C20" s="511">
        <v>23070.81</v>
      </c>
      <c r="D20" s="502">
        <v>19204.61</v>
      </c>
      <c r="E20" s="502">
        <v>0</v>
      </c>
      <c r="F20" s="502">
        <v>0</v>
      </c>
      <c r="G20" s="502">
        <v>0</v>
      </c>
      <c r="H20" s="502">
        <v>0</v>
      </c>
      <c r="I20" s="502">
        <v>0</v>
      </c>
      <c r="J20" s="502">
        <v>0</v>
      </c>
      <c r="K20" s="502">
        <v>0</v>
      </c>
      <c r="L20" s="502">
        <v>935.75</v>
      </c>
      <c r="M20" s="502">
        <v>0</v>
      </c>
      <c r="N20" s="502">
        <v>0</v>
      </c>
      <c r="O20" s="499">
        <v>0</v>
      </c>
      <c r="P20" s="502">
        <v>0</v>
      </c>
      <c r="Q20" s="502">
        <v>0</v>
      </c>
      <c r="R20" s="499">
        <f t="shared" ref="R20:R30" si="2">S20</f>
        <v>2930.45</v>
      </c>
      <c r="S20" s="502">
        <v>2930.45</v>
      </c>
      <c r="T20" s="499">
        <v>0</v>
      </c>
    </row>
    <row r="21" spans="1:20" ht="31.5" customHeight="1" x14ac:dyDescent="0.25">
      <c r="A21" s="275">
        <v>15</v>
      </c>
      <c r="B21" s="276" t="s">
        <v>80</v>
      </c>
      <c r="C21" s="503">
        <f>D21+E21+F21+G21+H21+I21+J21+K21+L21+M21+N21+O21+R21+T21</f>
        <v>7287</v>
      </c>
      <c r="D21" s="502">
        <v>0</v>
      </c>
      <c r="E21" s="502">
        <v>0</v>
      </c>
      <c r="F21" s="502">
        <v>0</v>
      </c>
      <c r="G21" s="502">
        <v>0</v>
      </c>
      <c r="H21" s="502">
        <v>0</v>
      </c>
      <c r="I21" s="502">
        <v>0</v>
      </c>
      <c r="J21" s="502">
        <v>0</v>
      </c>
      <c r="K21" s="502">
        <v>0</v>
      </c>
      <c r="L21" s="502">
        <v>7</v>
      </c>
      <c r="M21" s="502">
        <v>0</v>
      </c>
      <c r="N21" s="502">
        <v>7280</v>
      </c>
      <c r="O21" s="499">
        <f>P21+Q21</f>
        <v>0</v>
      </c>
      <c r="P21" s="502">
        <v>0</v>
      </c>
      <c r="Q21" s="502">
        <v>0</v>
      </c>
      <c r="R21" s="499">
        <f t="shared" si="2"/>
        <v>0</v>
      </c>
      <c r="S21" s="498">
        <v>0</v>
      </c>
      <c r="T21" s="499">
        <v>0</v>
      </c>
    </row>
    <row r="22" spans="1:20" ht="31.5" customHeight="1" x14ac:dyDescent="0.25">
      <c r="A22" s="275">
        <v>16</v>
      </c>
      <c r="B22" s="276" t="s">
        <v>102</v>
      </c>
      <c r="C22" s="503">
        <v>23069.1</v>
      </c>
      <c r="D22" s="504">
        <v>0</v>
      </c>
      <c r="E22" s="504">
        <v>0</v>
      </c>
      <c r="F22" s="504">
        <v>999</v>
      </c>
      <c r="G22" s="504">
        <v>14700</v>
      </c>
      <c r="H22" s="504">
        <v>1144.0999999999999</v>
      </c>
      <c r="I22" s="504">
        <v>0</v>
      </c>
      <c r="J22" s="504">
        <v>0</v>
      </c>
      <c r="K22" s="504">
        <v>0</v>
      </c>
      <c r="L22" s="504">
        <v>988</v>
      </c>
      <c r="M22" s="504">
        <v>0</v>
      </c>
      <c r="N22" s="504">
        <v>5238</v>
      </c>
      <c r="O22" s="499">
        <f>P22+Q22</f>
        <v>0</v>
      </c>
      <c r="P22" s="504">
        <v>0</v>
      </c>
      <c r="Q22" s="504">
        <v>0</v>
      </c>
      <c r="R22" s="499">
        <f t="shared" si="2"/>
        <v>0</v>
      </c>
      <c r="S22" s="504">
        <v>0</v>
      </c>
      <c r="T22" s="499">
        <v>0</v>
      </c>
    </row>
    <row r="23" spans="1:20" ht="33.75" customHeight="1" x14ac:dyDescent="0.25">
      <c r="A23" s="275">
        <v>17</v>
      </c>
      <c r="B23" s="276" t="s">
        <v>103</v>
      </c>
      <c r="C23" s="503">
        <v>250581.17</v>
      </c>
      <c r="D23" s="504">
        <v>141631.62</v>
      </c>
      <c r="E23" s="504">
        <v>85774.07</v>
      </c>
      <c r="F23" s="504">
        <v>0</v>
      </c>
      <c r="G23" s="504">
        <v>0</v>
      </c>
      <c r="H23" s="504">
        <v>4800</v>
      </c>
      <c r="I23" s="504">
        <v>0</v>
      </c>
      <c r="J23" s="504">
        <v>0</v>
      </c>
      <c r="K23" s="504">
        <v>0</v>
      </c>
      <c r="L23" s="504">
        <v>3186.81</v>
      </c>
      <c r="M23" s="504">
        <v>0</v>
      </c>
      <c r="N23" s="504">
        <v>15188.67</v>
      </c>
      <c r="O23" s="499">
        <f>P23+Q23</f>
        <v>0</v>
      </c>
      <c r="P23" s="504">
        <v>0</v>
      </c>
      <c r="Q23" s="504">
        <v>0</v>
      </c>
      <c r="R23" s="499">
        <f t="shared" si="2"/>
        <v>0</v>
      </c>
      <c r="S23" s="504">
        <v>0</v>
      </c>
      <c r="T23" s="499">
        <v>0</v>
      </c>
    </row>
    <row r="24" spans="1:20" ht="30.75" customHeight="1" x14ac:dyDescent="0.25">
      <c r="A24" s="275">
        <v>18</v>
      </c>
      <c r="B24" s="276" t="s">
        <v>112</v>
      </c>
      <c r="C24" s="503">
        <v>600</v>
      </c>
      <c r="D24" s="504">
        <v>0</v>
      </c>
      <c r="E24" s="504">
        <v>0</v>
      </c>
      <c r="F24" s="504">
        <v>0</v>
      </c>
      <c r="G24" s="504">
        <v>0</v>
      </c>
      <c r="H24" s="504">
        <v>0</v>
      </c>
      <c r="I24" s="504">
        <v>0</v>
      </c>
      <c r="J24" s="504">
        <v>0</v>
      </c>
      <c r="K24" s="504">
        <v>0</v>
      </c>
      <c r="L24" s="504">
        <v>600</v>
      </c>
      <c r="M24" s="504">
        <v>0</v>
      </c>
      <c r="N24" s="504">
        <v>0</v>
      </c>
      <c r="O24" s="499">
        <f>P24+Q24</f>
        <v>0</v>
      </c>
      <c r="P24" s="504">
        <v>0</v>
      </c>
      <c r="Q24" s="504">
        <v>0</v>
      </c>
      <c r="R24" s="499">
        <f t="shared" si="2"/>
        <v>0</v>
      </c>
      <c r="S24" s="504">
        <v>0</v>
      </c>
      <c r="T24" s="499">
        <v>0</v>
      </c>
    </row>
    <row r="25" spans="1:20" ht="30.75" customHeight="1" x14ac:dyDescent="0.25">
      <c r="A25" s="275">
        <v>19</v>
      </c>
      <c r="B25" s="278" t="s">
        <v>20</v>
      </c>
      <c r="C25" s="503">
        <v>3849.08</v>
      </c>
      <c r="D25" s="499">
        <v>3011.28</v>
      </c>
      <c r="E25" s="499">
        <v>0</v>
      </c>
      <c r="F25" s="499">
        <v>0</v>
      </c>
      <c r="G25" s="499">
        <v>0</v>
      </c>
      <c r="H25" s="499">
        <v>0</v>
      </c>
      <c r="I25" s="499">
        <v>0</v>
      </c>
      <c r="J25" s="499">
        <v>0</v>
      </c>
      <c r="K25" s="499">
        <v>0</v>
      </c>
      <c r="L25" s="499">
        <v>641.34</v>
      </c>
      <c r="M25" s="499">
        <v>0</v>
      </c>
      <c r="N25" s="499">
        <v>0</v>
      </c>
      <c r="O25" s="499">
        <v>196.46</v>
      </c>
      <c r="P25" s="499">
        <v>0</v>
      </c>
      <c r="Q25" s="499">
        <v>196.46</v>
      </c>
      <c r="R25" s="499">
        <f t="shared" si="2"/>
        <v>0</v>
      </c>
      <c r="S25" s="499">
        <v>0</v>
      </c>
      <c r="T25" s="499">
        <v>0</v>
      </c>
    </row>
    <row r="26" spans="1:20" ht="32.25" customHeight="1" x14ac:dyDescent="0.25">
      <c r="A26" s="275">
        <v>20</v>
      </c>
      <c r="B26" s="277" t="s">
        <v>21</v>
      </c>
      <c r="C26" s="503">
        <v>10423.65</v>
      </c>
      <c r="D26" s="499">
        <v>0</v>
      </c>
      <c r="E26" s="499">
        <v>0</v>
      </c>
      <c r="F26" s="499">
        <v>0</v>
      </c>
      <c r="G26" s="499">
        <v>0</v>
      </c>
      <c r="H26" s="499">
        <v>10420.15</v>
      </c>
      <c r="I26" s="499">
        <v>0</v>
      </c>
      <c r="J26" s="499">
        <v>0</v>
      </c>
      <c r="K26" s="499">
        <v>0</v>
      </c>
      <c r="L26" s="499">
        <v>3.5</v>
      </c>
      <c r="M26" s="499">
        <v>0</v>
      </c>
      <c r="N26" s="499">
        <v>0</v>
      </c>
      <c r="O26" s="499">
        <f>P26+Q26</f>
        <v>0</v>
      </c>
      <c r="P26" s="499">
        <v>0</v>
      </c>
      <c r="Q26" s="499">
        <v>0</v>
      </c>
      <c r="R26" s="499">
        <f t="shared" si="2"/>
        <v>0</v>
      </c>
      <c r="S26" s="498">
        <v>0</v>
      </c>
      <c r="T26" s="499">
        <v>0</v>
      </c>
    </row>
    <row r="27" spans="1:20" ht="21" customHeight="1" x14ac:dyDescent="0.25">
      <c r="A27" s="275">
        <v>21</v>
      </c>
      <c r="B27" s="277" t="s">
        <v>39</v>
      </c>
      <c r="C27" s="503">
        <v>1240</v>
      </c>
      <c r="D27" s="499">
        <v>0</v>
      </c>
      <c r="E27" s="499">
        <v>1240</v>
      </c>
      <c r="F27" s="499">
        <v>0</v>
      </c>
      <c r="G27" s="499">
        <v>0</v>
      </c>
      <c r="H27" s="499">
        <v>0</v>
      </c>
      <c r="I27" s="499">
        <v>0</v>
      </c>
      <c r="J27" s="499">
        <v>0</v>
      </c>
      <c r="K27" s="499">
        <v>0</v>
      </c>
      <c r="L27" s="499">
        <v>0</v>
      </c>
      <c r="M27" s="499">
        <v>0</v>
      </c>
      <c r="N27" s="499">
        <v>0</v>
      </c>
      <c r="O27" s="499">
        <f>P27+Q27</f>
        <v>0</v>
      </c>
      <c r="P27" s="499">
        <v>0</v>
      </c>
      <c r="Q27" s="499">
        <v>0</v>
      </c>
      <c r="R27" s="499">
        <f t="shared" si="2"/>
        <v>0</v>
      </c>
      <c r="S27" s="498">
        <v>0</v>
      </c>
      <c r="T27" s="499">
        <v>0</v>
      </c>
    </row>
    <row r="28" spans="1:20" ht="32.25" customHeight="1" x14ac:dyDescent="0.25">
      <c r="A28" s="275">
        <v>22</v>
      </c>
      <c r="B28" s="277" t="s">
        <v>24</v>
      </c>
      <c r="C28" s="503">
        <f>D28+E28+F28+G28+H28+I28+J28+K28+L28+M28+N28+O28+R28+T28</f>
        <v>240.79</v>
      </c>
      <c r="D28" s="499">
        <v>0</v>
      </c>
      <c r="E28" s="499">
        <v>0</v>
      </c>
      <c r="F28" s="499">
        <v>0</v>
      </c>
      <c r="G28" s="499">
        <v>0</v>
      </c>
      <c r="H28" s="499">
        <v>0</v>
      </c>
      <c r="I28" s="499">
        <v>0</v>
      </c>
      <c r="J28" s="499">
        <v>0</v>
      </c>
      <c r="K28" s="499">
        <v>0</v>
      </c>
      <c r="L28" s="499">
        <v>240.79</v>
      </c>
      <c r="M28" s="499">
        <v>0</v>
      </c>
      <c r="N28" s="499">
        <v>0</v>
      </c>
      <c r="O28" s="499">
        <f>P28+Q28</f>
        <v>0</v>
      </c>
      <c r="P28" s="499">
        <v>0</v>
      </c>
      <c r="Q28" s="499">
        <v>0</v>
      </c>
      <c r="R28" s="499">
        <f t="shared" si="2"/>
        <v>0</v>
      </c>
      <c r="S28" s="498">
        <v>0</v>
      </c>
      <c r="T28" s="499">
        <v>0</v>
      </c>
    </row>
    <row r="29" spans="1:20" ht="32.25" customHeight="1" x14ac:dyDescent="0.25">
      <c r="A29" s="275">
        <v>23</v>
      </c>
      <c r="B29" s="276" t="s">
        <v>98</v>
      </c>
      <c r="C29" s="503">
        <v>2658.62</v>
      </c>
      <c r="D29" s="502">
        <v>0</v>
      </c>
      <c r="E29" s="502">
        <v>0</v>
      </c>
      <c r="F29" s="502">
        <v>0</v>
      </c>
      <c r="G29" s="502">
        <v>0</v>
      </c>
      <c r="H29" s="502">
        <v>0</v>
      </c>
      <c r="I29" s="502">
        <v>0</v>
      </c>
      <c r="J29" s="502">
        <v>0</v>
      </c>
      <c r="K29" s="502">
        <v>0</v>
      </c>
      <c r="L29" s="502">
        <v>2658.62</v>
      </c>
      <c r="M29" s="502">
        <v>0</v>
      </c>
      <c r="N29" s="502">
        <v>0</v>
      </c>
      <c r="O29" s="499">
        <f>P29+Q29</f>
        <v>0</v>
      </c>
      <c r="P29" s="502">
        <v>0</v>
      </c>
      <c r="Q29" s="502">
        <v>0</v>
      </c>
      <c r="R29" s="499">
        <f t="shared" si="2"/>
        <v>0</v>
      </c>
      <c r="S29" s="498">
        <v>0</v>
      </c>
      <c r="T29" s="499">
        <v>0</v>
      </c>
    </row>
    <row r="30" spans="1:20" ht="21" customHeight="1" x14ac:dyDescent="0.25">
      <c r="A30" s="275">
        <v>24</v>
      </c>
      <c r="B30" s="276" t="s">
        <v>25</v>
      </c>
      <c r="C30" s="503">
        <v>1850.71</v>
      </c>
      <c r="D30" s="502">
        <v>0</v>
      </c>
      <c r="E30" s="502">
        <v>0</v>
      </c>
      <c r="F30" s="502">
        <v>0</v>
      </c>
      <c r="G30" s="502">
        <v>0</v>
      </c>
      <c r="H30" s="502">
        <v>0</v>
      </c>
      <c r="I30" s="502">
        <v>0</v>
      </c>
      <c r="J30" s="502">
        <v>0</v>
      </c>
      <c r="K30" s="502">
        <v>0</v>
      </c>
      <c r="L30" s="502">
        <v>1295.5</v>
      </c>
      <c r="M30" s="502">
        <v>0</v>
      </c>
      <c r="N30" s="502">
        <v>0</v>
      </c>
      <c r="O30" s="499">
        <v>555.21</v>
      </c>
      <c r="P30" s="502">
        <v>185.07</v>
      </c>
      <c r="Q30" s="502">
        <v>370.14</v>
      </c>
      <c r="R30" s="499">
        <f t="shared" si="2"/>
        <v>0</v>
      </c>
      <c r="S30" s="502">
        <v>0</v>
      </c>
      <c r="T30" s="499">
        <v>0</v>
      </c>
    </row>
    <row r="32" spans="1:20" ht="29.25" customHeight="1" x14ac:dyDescent="0.25">
      <c r="B32" s="646" t="s">
        <v>594</v>
      </c>
      <c r="C32" s="646"/>
      <c r="D32" s="646"/>
      <c r="E32" s="646"/>
      <c r="F32" s="646"/>
      <c r="G32" s="646"/>
      <c r="H32" s="646"/>
      <c r="I32" s="646"/>
    </row>
  </sheetData>
  <mergeCells count="4">
    <mergeCell ref="Q1:T1"/>
    <mergeCell ref="Q2:T2"/>
    <mergeCell ref="E4:R4"/>
    <mergeCell ref="B32:I32"/>
  </mergeCells>
  <pageMargins left="0.7" right="0.7" top="0.75" bottom="0.75" header="0.3" footer="0.3"/>
  <pageSetup scale="39" fitToHeight="0" orientation="landscape" horizontalDpi="0"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33"/>
  <sheetViews>
    <sheetView workbookViewId="0">
      <selection activeCell="B2" sqref="B2"/>
    </sheetView>
  </sheetViews>
  <sheetFormatPr defaultRowHeight="15" x14ac:dyDescent="0.25"/>
  <cols>
    <col min="1" max="1" width="5" style="269" customWidth="1"/>
    <col min="2" max="2" width="76.42578125" style="270" customWidth="1"/>
  </cols>
  <sheetData>
    <row r="1" spans="1:2" x14ac:dyDescent="0.25">
      <c r="B1" s="267" t="s">
        <v>281</v>
      </c>
    </row>
    <row r="2" spans="1:2" x14ac:dyDescent="0.25">
      <c r="B2" s="267" t="s">
        <v>598</v>
      </c>
    </row>
    <row r="4" spans="1:2" ht="31.5" customHeight="1" x14ac:dyDescent="0.25">
      <c r="A4" s="653" t="s">
        <v>280</v>
      </c>
      <c r="B4" s="653"/>
    </row>
    <row r="5" spans="1:2" ht="28.5" customHeight="1" x14ac:dyDescent="0.25">
      <c r="A5" s="494" t="s">
        <v>0</v>
      </c>
      <c r="B5" s="274" t="s">
        <v>279</v>
      </c>
    </row>
    <row r="6" spans="1:2" ht="18" customHeight="1" x14ac:dyDescent="0.25">
      <c r="A6" s="263">
        <v>1</v>
      </c>
      <c r="B6" s="271" t="s">
        <v>168</v>
      </c>
    </row>
    <row r="7" spans="1:2" ht="15.75" x14ac:dyDescent="0.25">
      <c r="A7" s="263">
        <v>2</v>
      </c>
      <c r="B7" s="271" t="s">
        <v>4</v>
      </c>
    </row>
    <row r="8" spans="1:2" ht="15.75" x14ac:dyDescent="0.25">
      <c r="A8" s="263">
        <v>3</v>
      </c>
      <c r="B8" s="271" t="s">
        <v>5</v>
      </c>
    </row>
    <row r="9" spans="1:2" ht="15.75" x14ac:dyDescent="0.25">
      <c r="A9" s="263">
        <v>4</v>
      </c>
      <c r="B9" s="271" t="s">
        <v>6</v>
      </c>
    </row>
    <row r="10" spans="1:2" ht="15.75" x14ac:dyDescent="0.25">
      <c r="A10" s="263">
        <v>5</v>
      </c>
      <c r="B10" s="271" t="s">
        <v>7</v>
      </c>
    </row>
    <row r="11" spans="1:2" ht="15.75" x14ac:dyDescent="0.25">
      <c r="A11" s="263">
        <v>6</v>
      </c>
      <c r="B11" s="271" t="s">
        <v>8</v>
      </c>
    </row>
    <row r="12" spans="1:2" ht="15.75" x14ac:dyDescent="0.25">
      <c r="A12" s="263">
        <v>7</v>
      </c>
      <c r="B12" s="271" t="s">
        <v>106</v>
      </c>
    </row>
    <row r="13" spans="1:2" ht="15.75" x14ac:dyDescent="0.25">
      <c r="A13" s="263">
        <v>8</v>
      </c>
      <c r="B13" s="271" t="s">
        <v>90</v>
      </c>
    </row>
    <row r="14" spans="1:2" ht="15.75" x14ac:dyDescent="0.25">
      <c r="A14" s="263">
        <v>9</v>
      </c>
      <c r="B14" s="271" t="s">
        <v>139</v>
      </c>
    </row>
    <row r="15" spans="1:2" ht="15.75" x14ac:dyDescent="0.25">
      <c r="A15" s="263">
        <v>10</v>
      </c>
      <c r="B15" s="271" t="s">
        <v>73</v>
      </c>
    </row>
    <row r="16" spans="1:2" ht="15.75" x14ac:dyDescent="0.25">
      <c r="A16" s="263">
        <v>11</v>
      </c>
      <c r="B16" s="271" t="s">
        <v>14</v>
      </c>
    </row>
    <row r="17" spans="1:2" ht="15.75" x14ac:dyDescent="0.25">
      <c r="A17" s="263">
        <v>12</v>
      </c>
      <c r="B17" s="271" t="s">
        <v>15</v>
      </c>
    </row>
    <row r="18" spans="1:2" ht="15.75" x14ac:dyDescent="0.25">
      <c r="A18" s="263">
        <v>13</v>
      </c>
      <c r="B18" s="271" t="s">
        <v>74</v>
      </c>
    </row>
    <row r="19" spans="1:2" ht="15.75" x14ac:dyDescent="0.25">
      <c r="A19" s="263">
        <v>14</v>
      </c>
      <c r="B19" s="271" t="s">
        <v>75</v>
      </c>
    </row>
    <row r="20" spans="1:2" ht="15.75" x14ac:dyDescent="0.25">
      <c r="A20" s="263">
        <v>15</v>
      </c>
      <c r="B20" s="272" t="s">
        <v>121</v>
      </c>
    </row>
    <row r="21" spans="1:2" ht="15.75" x14ac:dyDescent="0.25">
      <c r="A21" s="263">
        <v>16</v>
      </c>
      <c r="B21" s="272" t="s">
        <v>19</v>
      </c>
    </row>
    <row r="22" spans="1:2" ht="15.75" x14ac:dyDescent="0.25">
      <c r="A22" s="263">
        <v>17</v>
      </c>
      <c r="B22" s="271" t="s">
        <v>28</v>
      </c>
    </row>
    <row r="23" spans="1:2" ht="15.75" x14ac:dyDescent="0.25">
      <c r="A23" s="263">
        <v>18</v>
      </c>
      <c r="B23" s="271" t="s">
        <v>100</v>
      </c>
    </row>
    <row r="24" spans="1:2" ht="15.75" x14ac:dyDescent="0.25">
      <c r="A24" s="263">
        <v>19</v>
      </c>
      <c r="B24" s="271" t="s">
        <v>101</v>
      </c>
    </row>
    <row r="25" spans="1:2" ht="15.75" x14ac:dyDescent="0.25">
      <c r="A25" s="263">
        <v>20</v>
      </c>
      <c r="B25" s="271" t="s">
        <v>210</v>
      </c>
    </row>
    <row r="26" spans="1:2" ht="15.75" x14ac:dyDescent="0.25">
      <c r="A26" s="263">
        <v>21</v>
      </c>
      <c r="B26" s="271" t="s">
        <v>133</v>
      </c>
    </row>
    <row r="27" spans="1:2" ht="15.75" x14ac:dyDescent="0.25">
      <c r="A27" s="263">
        <v>22</v>
      </c>
      <c r="B27" s="271" t="s">
        <v>181</v>
      </c>
    </row>
    <row r="28" spans="1:2" ht="15.75" x14ac:dyDescent="0.25">
      <c r="A28" s="263">
        <v>23</v>
      </c>
      <c r="B28" s="272" t="s">
        <v>97</v>
      </c>
    </row>
    <row r="29" spans="1:2" ht="15.75" x14ac:dyDescent="0.25">
      <c r="A29" s="263">
        <v>24</v>
      </c>
      <c r="B29" s="272" t="s">
        <v>22</v>
      </c>
    </row>
    <row r="30" spans="1:2" ht="15.75" x14ac:dyDescent="0.25">
      <c r="A30" s="263">
        <v>25</v>
      </c>
      <c r="B30" s="272" t="s">
        <v>23</v>
      </c>
    </row>
    <row r="31" spans="1:2" ht="16.5" customHeight="1" x14ac:dyDescent="0.25">
      <c r="A31" s="263">
        <v>26</v>
      </c>
      <c r="B31" s="272" t="s">
        <v>26</v>
      </c>
    </row>
    <row r="32" spans="1:2" ht="15.75" x14ac:dyDescent="0.25">
      <c r="A32" s="263">
        <v>27</v>
      </c>
      <c r="B32" s="272" t="s">
        <v>111</v>
      </c>
    </row>
    <row r="33" spans="1:2" ht="15.75" x14ac:dyDescent="0.25">
      <c r="A33" s="263">
        <v>28</v>
      </c>
      <c r="B33" s="272" t="s">
        <v>27</v>
      </c>
    </row>
  </sheetData>
  <mergeCells count="1">
    <mergeCell ref="A4:B4"/>
  </mergeCells>
  <pageMargins left="0.7" right="0.7" top="0.75" bottom="0.75" header="0.3" footer="0.3"/>
  <pageSetup paperSize="9" fitToHeight="0" orientation="portrait" horizontalDpi="0"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B22"/>
  <sheetViews>
    <sheetView workbookViewId="0">
      <selection activeCell="B3" sqref="B3"/>
    </sheetView>
  </sheetViews>
  <sheetFormatPr defaultRowHeight="15" x14ac:dyDescent="0.25"/>
  <cols>
    <col min="1" max="1" width="5.42578125" customWidth="1"/>
    <col min="2" max="2" width="73.7109375" customWidth="1"/>
    <col min="3" max="3" width="9.140625" customWidth="1"/>
  </cols>
  <sheetData>
    <row r="2" spans="1:2" ht="15.75" x14ac:dyDescent="0.25">
      <c r="B2" s="296" t="s">
        <v>427</v>
      </c>
    </row>
    <row r="3" spans="1:2" ht="15.75" x14ac:dyDescent="0.25">
      <c r="B3" s="296" t="s">
        <v>601</v>
      </c>
    </row>
    <row r="4" spans="1:2" ht="15.75" x14ac:dyDescent="0.25">
      <c r="B4" s="286"/>
    </row>
    <row r="5" spans="1:2" ht="32.25" thickBot="1" x14ac:dyDescent="0.3">
      <c r="B5" s="286" t="s">
        <v>299</v>
      </c>
    </row>
    <row r="6" spans="1:2" x14ac:dyDescent="0.25">
      <c r="A6" s="505" t="s">
        <v>314</v>
      </c>
      <c r="B6" s="672" t="s">
        <v>1</v>
      </c>
    </row>
    <row r="7" spans="1:2" ht="15.75" thickBot="1" x14ac:dyDescent="0.3">
      <c r="A7" s="506" t="s">
        <v>315</v>
      </c>
      <c r="B7" s="673"/>
    </row>
    <row r="8" spans="1:2" ht="16.5" thickBot="1" x14ac:dyDescent="0.3">
      <c r="A8" s="293" t="s">
        <v>300</v>
      </c>
      <c r="B8" s="294" t="s">
        <v>316</v>
      </c>
    </row>
    <row r="9" spans="1:2" ht="16.5" thickBot="1" x14ac:dyDescent="0.3">
      <c r="A9" s="293" t="s">
        <v>301</v>
      </c>
      <c r="B9" s="295" t="s">
        <v>317</v>
      </c>
    </row>
    <row r="10" spans="1:2" ht="16.5" thickBot="1" x14ac:dyDescent="0.3">
      <c r="A10" s="293" t="s">
        <v>302</v>
      </c>
      <c r="B10" s="295" t="s">
        <v>115</v>
      </c>
    </row>
    <row r="11" spans="1:2" ht="16.5" thickBot="1" x14ac:dyDescent="0.3">
      <c r="A11" s="293" t="s">
        <v>303</v>
      </c>
      <c r="B11" s="295" t="s">
        <v>35</v>
      </c>
    </row>
    <row r="12" spans="1:2" ht="16.5" thickBot="1" x14ac:dyDescent="0.3">
      <c r="A12" s="293" t="s">
        <v>304</v>
      </c>
      <c r="B12" s="295" t="s">
        <v>318</v>
      </c>
    </row>
    <row r="13" spans="1:2" ht="16.5" thickBot="1" x14ac:dyDescent="0.3">
      <c r="A13" s="293" t="s">
        <v>305</v>
      </c>
      <c r="B13" s="295" t="s">
        <v>38</v>
      </c>
    </row>
    <row r="14" spans="1:2" ht="16.5" thickBot="1" x14ac:dyDescent="0.3">
      <c r="A14" s="293" t="s">
        <v>306</v>
      </c>
      <c r="B14" s="295" t="s">
        <v>170</v>
      </c>
    </row>
    <row r="15" spans="1:2" ht="16.5" thickBot="1" x14ac:dyDescent="0.3">
      <c r="A15" s="293" t="s">
        <v>307</v>
      </c>
      <c r="B15" s="295" t="s">
        <v>21</v>
      </c>
    </row>
    <row r="16" spans="1:2" ht="16.5" thickBot="1" x14ac:dyDescent="0.3">
      <c r="A16" s="293" t="s">
        <v>308</v>
      </c>
      <c r="B16" s="295" t="s">
        <v>24</v>
      </c>
    </row>
    <row r="17" spans="1:2" ht="16.5" thickBot="1" x14ac:dyDescent="0.3">
      <c r="A17" s="293" t="s">
        <v>309</v>
      </c>
      <c r="B17" s="295" t="s">
        <v>25</v>
      </c>
    </row>
    <row r="18" spans="1:2" ht="16.5" thickBot="1" x14ac:dyDescent="0.3">
      <c r="A18" s="293" t="s">
        <v>310</v>
      </c>
      <c r="B18" s="295" t="s">
        <v>27</v>
      </c>
    </row>
    <row r="19" spans="1:2" ht="16.5" thickBot="1" x14ac:dyDescent="0.3">
      <c r="A19" s="293" t="s">
        <v>311</v>
      </c>
      <c r="B19" s="295" t="s">
        <v>80</v>
      </c>
    </row>
    <row r="20" spans="1:2" ht="16.5" thickBot="1" x14ac:dyDescent="0.3">
      <c r="A20" s="293" t="s">
        <v>312</v>
      </c>
      <c r="B20" s="513" t="s">
        <v>181</v>
      </c>
    </row>
    <row r="21" spans="1:2" ht="16.5" thickBot="1" x14ac:dyDescent="0.3">
      <c r="A21" s="512" t="s">
        <v>313</v>
      </c>
      <c r="B21" s="515" t="s">
        <v>155</v>
      </c>
    </row>
    <row r="22" spans="1:2" ht="16.5" thickBot="1" x14ac:dyDescent="0.3">
      <c r="A22" s="512" t="s">
        <v>326</v>
      </c>
      <c r="B22" s="514" t="s">
        <v>37</v>
      </c>
    </row>
  </sheetData>
  <mergeCells count="1">
    <mergeCell ref="B6:B7"/>
  </mergeCells>
  <pageMargins left="0.7" right="0.7" top="0.75" bottom="0.75" header="0.3" footer="0.3"/>
  <pageSetup paperSize="9" fitToHeight="0" orientation="portrait" horizontalDpi="0"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B23"/>
  <sheetViews>
    <sheetView workbookViewId="0">
      <selection activeCell="B3" sqref="B3"/>
    </sheetView>
  </sheetViews>
  <sheetFormatPr defaultRowHeight="15" x14ac:dyDescent="0.25"/>
  <cols>
    <col min="1" max="1" width="7.140625" customWidth="1"/>
    <col min="2" max="2" width="72.85546875" customWidth="1"/>
  </cols>
  <sheetData>
    <row r="2" spans="1:2" ht="15.75" x14ac:dyDescent="0.25">
      <c r="B2" s="296" t="s">
        <v>426</v>
      </c>
    </row>
    <row r="3" spans="1:2" ht="15.75" x14ac:dyDescent="0.25">
      <c r="B3" s="296" t="s">
        <v>601</v>
      </c>
    </row>
    <row r="5" spans="1:2" ht="48" thickBot="1" x14ac:dyDescent="0.3">
      <c r="B5" s="268" t="s">
        <v>327</v>
      </c>
    </row>
    <row r="6" spans="1:2" x14ac:dyDescent="0.25">
      <c r="A6" s="505" t="s">
        <v>319</v>
      </c>
      <c r="B6" s="672" t="s">
        <v>320</v>
      </c>
    </row>
    <row r="7" spans="1:2" ht="15.75" thickBot="1" x14ac:dyDescent="0.3">
      <c r="A7" s="506" t="s">
        <v>315</v>
      </c>
      <c r="B7" s="673"/>
    </row>
    <row r="8" spans="1:2" ht="21.75" customHeight="1" thickBot="1" x14ac:dyDescent="0.3">
      <c r="A8" s="293" t="s">
        <v>300</v>
      </c>
      <c r="B8" s="283" t="s">
        <v>4</v>
      </c>
    </row>
    <row r="9" spans="1:2" ht="21.75" customHeight="1" thickBot="1" x14ac:dyDescent="0.3">
      <c r="A9" s="293" t="s">
        <v>301</v>
      </c>
      <c r="B9" s="283" t="s">
        <v>40</v>
      </c>
    </row>
    <row r="10" spans="1:2" ht="21.75" customHeight="1" thickBot="1" x14ac:dyDescent="0.3">
      <c r="A10" s="293" t="s">
        <v>302</v>
      </c>
      <c r="B10" s="283" t="s">
        <v>126</v>
      </c>
    </row>
    <row r="11" spans="1:2" ht="21.75" customHeight="1" thickBot="1" x14ac:dyDescent="0.3">
      <c r="A11" s="293" t="s">
        <v>303</v>
      </c>
      <c r="B11" s="283" t="s">
        <v>321</v>
      </c>
    </row>
    <row r="12" spans="1:2" ht="21.75" customHeight="1" thickBot="1" x14ac:dyDescent="0.3">
      <c r="A12" s="293" t="s">
        <v>304</v>
      </c>
      <c r="B12" s="283" t="s">
        <v>73</v>
      </c>
    </row>
    <row r="13" spans="1:2" ht="18.75" customHeight="1" thickBot="1" x14ac:dyDescent="0.3">
      <c r="A13" s="293" t="s">
        <v>305</v>
      </c>
      <c r="B13" s="283" t="s">
        <v>14</v>
      </c>
    </row>
    <row r="14" spans="1:2" ht="22.5" customHeight="1" thickBot="1" x14ac:dyDescent="0.3">
      <c r="A14" s="293" t="s">
        <v>306</v>
      </c>
      <c r="B14" s="283" t="s">
        <v>322</v>
      </c>
    </row>
    <row r="15" spans="1:2" ht="19.5" customHeight="1" thickBot="1" x14ac:dyDescent="0.3">
      <c r="A15" s="293" t="s">
        <v>307</v>
      </c>
      <c r="B15" s="283" t="s">
        <v>74</v>
      </c>
    </row>
    <row r="16" spans="1:2" ht="22.5" customHeight="1" thickBot="1" x14ac:dyDescent="0.3">
      <c r="A16" s="293" t="s">
        <v>308</v>
      </c>
      <c r="B16" s="283" t="s">
        <v>323</v>
      </c>
    </row>
    <row r="17" spans="1:2" ht="24" customHeight="1" thickBot="1" x14ac:dyDescent="0.3">
      <c r="A17" s="293" t="s">
        <v>309</v>
      </c>
      <c r="B17" s="283" t="s">
        <v>324</v>
      </c>
    </row>
    <row r="18" spans="1:2" ht="23.25" customHeight="1" thickBot="1" x14ac:dyDescent="0.3">
      <c r="A18" s="293" t="s">
        <v>310</v>
      </c>
      <c r="B18" s="283" t="s">
        <v>23</v>
      </c>
    </row>
    <row r="19" spans="1:2" ht="23.25" customHeight="1" thickBot="1" x14ac:dyDescent="0.3">
      <c r="A19" s="293" t="s">
        <v>311</v>
      </c>
      <c r="B19" s="283" t="s">
        <v>26</v>
      </c>
    </row>
    <row r="20" spans="1:2" ht="21" customHeight="1" thickBot="1" x14ac:dyDescent="0.3">
      <c r="A20" s="293" t="s">
        <v>312</v>
      </c>
      <c r="B20" s="283" t="s">
        <v>111</v>
      </c>
    </row>
    <row r="21" spans="1:2" ht="24" customHeight="1" thickBot="1" x14ac:dyDescent="0.3">
      <c r="A21" s="293" t="s">
        <v>313</v>
      </c>
      <c r="B21" s="283" t="s">
        <v>325</v>
      </c>
    </row>
    <row r="22" spans="1:2" ht="24" customHeight="1" thickBot="1" x14ac:dyDescent="0.3">
      <c r="A22" s="293" t="s">
        <v>326</v>
      </c>
      <c r="B22" s="283" t="s">
        <v>133</v>
      </c>
    </row>
    <row r="23" spans="1:2" x14ac:dyDescent="0.25">
      <c r="A23" s="270"/>
      <c r="B23" s="270"/>
    </row>
  </sheetData>
  <mergeCells count="1">
    <mergeCell ref="B6:B7"/>
  </mergeCells>
  <pageMargins left="0.7" right="0.7" top="0.75" bottom="0.75" header="0.3" footer="0.3"/>
  <pageSetup paperSize="9" fitToHeight="0"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B28"/>
  <sheetViews>
    <sheetView tabSelected="1" topLeftCell="A4" workbookViewId="0">
      <selection activeCell="A28" sqref="A28"/>
    </sheetView>
  </sheetViews>
  <sheetFormatPr defaultRowHeight="15" x14ac:dyDescent="0.25"/>
  <cols>
    <col min="1" max="1" width="6.85546875" style="266" customWidth="1"/>
    <col min="2" max="2" width="73.140625" customWidth="1"/>
  </cols>
  <sheetData>
    <row r="2" spans="1:2" ht="15.75" x14ac:dyDescent="0.25">
      <c r="B2" s="296" t="s">
        <v>425</v>
      </c>
    </row>
    <row r="3" spans="1:2" ht="15.75" x14ac:dyDescent="0.25">
      <c r="B3" s="296" t="s">
        <v>601</v>
      </c>
    </row>
    <row r="4" spans="1:2" ht="21" customHeight="1" x14ac:dyDescent="0.25"/>
    <row r="5" spans="1:2" ht="54" customHeight="1" thickBot="1" x14ac:dyDescent="0.3">
      <c r="A5" s="523" t="s">
        <v>340</v>
      </c>
      <c r="B5" s="523"/>
    </row>
    <row r="6" spans="1:2" x14ac:dyDescent="0.25">
      <c r="A6" s="505" t="s">
        <v>314</v>
      </c>
      <c r="B6" s="672" t="s">
        <v>320</v>
      </c>
    </row>
    <row r="7" spans="1:2" ht="15.75" thickBot="1" x14ac:dyDescent="0.3">
      <c r="A7" s="506" t="s">
        <v>315</v>
      </c>
      <c r="B7" s="673"/>
    </row>
    <row r="8" spans="1:2" ht="21" customHeight="1" thickBot="1" x14ac:dyDescent="0.3">
      <c r="A8" s="293" t="s">
        <v>300</v>
      </c>
      <c r="B8" s="292" t="s">
        <v>33</v>
      </c>
    </row>
    <row r="9" spans="1:2" ht="22.5" customHeight="1" thickBot="1" x14ac:dyDescent="0.3">
      <c r="A9" s="293" t="s">
        <v>301</v>
      </c>
      <c r="B9" s="292" t="s">
        <v>5</v>
      </c>
    </row>
    <row r="10" spans="1:2" ht="22.5" customHeight="1" thickBot="1" x14ac:dyDescent="0.3">
      <c r="A10" s="293" t="s">
        <v>302</v>
      </c>
      <c r="B10" s="292" t="s">
        <v>328</v>
      </c>
    </row>
    <row r="11" spans="1:2" ht="22.5" customHeight="1" thickBot="1" x14ac:dyDescent="0.3">
      <c r="A11" s="293" t="s">
        <v>303</v>
      </c>
      <c r="B11" s="292" t="s">
        <v>34</v>
      </c>
    </row>
    <row r="12" spans="1:2" ht="22.5" customHeight="1" thickBot="1" x14ac:dyDescent="0.3">
      <c r="A12" s="293" t="s">
        <v>304</v>
      </c>
      <c r="B12" s="292" t="s">
        <v>36</v>
      </c>
    </row>
    <row r="13" spans="1:2" ht="23.25" customHeight="1" thickBot="1" x14ac:dyDescent="0.3">
      <c r="A13" s="293" t="s">
        <v>305</v>
      </c>
      <c r="B13" s="292" t="s">
        <v>32</v>
      </c>
    </row>
    <row r="14" spans="1:2" ht="23.25" customHeight="1" thickBot="1" x14ac:dyDescent="0.3">
      <c r="A14" s="293" t="s">
        <v>306</v>
      </c>
      <c r="B14" s="292" t="s">
        <v>13</v>
      </c>
    </row>
    <row r="15" spans="1:2" ht="21" customHeight="1" thickBot="1" x14ac:dyDescent="0.3">
      <c r="A15" s="293" t="s">
        <v>307</v>
      </c>
      <c r="B15" s="292" t="s">
        <v>329</v>
      </c>
    </row>
    <row r="16" spans="1:2" ht="23.25" customHeight="1" thickBot="1" x14ac:dyDescent="0.3">
      <c r="A16" s="293" t="s">
        <v>308</v>
      </c>
      <c r="B16" s="292" t="s">
        <v>330</v>
      </c>
    </row>
    <row r="17" spans="1:2" ht="24.75" customHeight="1" thickBot="1" x14ac:dyDescent="0.3">
      <c r="A17" s="293" t="s">
        <v>309</v>
      </c>
      <c r="B17" s="292" t="s">
        <v>97</v>
      </c>
    </row>
    <row r="18" spans="1:2" ht="26.25" customHeight="1" thickBot="1" x14ac:dyDescent="0.3">
      <c r="A18" s="293" t="s">
        <v>310</v>
      </c>
      <c r="B18" s="292" t="s">
        <v>22</v>
      </c>
    </row>
    <row r="19" spans="1:2" ht="24" customHeight="1" thickBot="1" x14ac:dyDescent="0.3">
      <c r="A19" s="293" t="s">
        <v>311</v>
      </c>
      <c r="B19" s="292" t="s">
        <v>39</v>
      </c>
    </row>
    <row r="20" spans="1:2" ht="26.25" customHeight="1" thickBot="1" x14ac:dyDescent="0.3">
      <c r="A20" s="293" t="s">
        <v>312</v>
      </c>
      <c r="B20" s="292" t="s">
        <v>28</v>
      </c>
    </row>
    <row r="21" spans="1:2" ht="24" customHeight="1" thickBot="1" x14ac:dyDescent="0.3">
      <c r="A21" s="293" t="s">
        <v>313</v>
      </c>
      <c r="B21" s="292" t="s">
        <v>331</v>
      </c>
    </row>
    <row r="22" spans="1:2" ht="25.5" customHeight="1" thickBot="1" x14ac:dyDescent="0.3">
      <c r="A22" s="293" t="s">
        <v>326</v>
      </c>
      <c r="B22" s="292" t="s">
        <v>333</v>
      </c>
    </row>
    <row r="23" spans="1:2" ht="24" customHeight="1" thickBot="1" x14ac:dyDescent="0.3">
      <c r="A23" s="293" t="s">
        <v>332</v>
      </c>
      <c r="B23" s="292" t="s">
        <v>78</v>
      </c>
    </row>
    <row r="24" spans="1:2" ht="23.25" customHeight="1" thickBot="1" x14ac:dyDescent="0.3">
      <c r="A24" s="293" t="s">
        <v>334</v>
      </c>
      <c r="B24" s="292" t="s">
        <v>493</v>
      </c>
    </row>
    <row r="25" spans="1:2" ht="26.25" customHeight="1" thickBot="1" x14ac:dyDescent="0.3">
      <c r="A25" s="293" t="s">
        <v>335</v>
      </c>
      <c r="B25" s="292" t="s">
        <v>101</v>
      </c>
    </row>
    <row r="26" spans="1:2" ht="26.25" customHeight="1" thickBot="1" x14ac:dyDescent="0.3">
      <c r="A26" s="293" t="s">
        <v>337</v>
      </c>
      <c r="B26" s="292" t="s">
        <v>102</v>
      </c>
    </row>
    <row r="27" spans="1:2" ht="27" customHeight="1" thickBot="1" x14ac:dyDescent="0.3">
      <c r="A27" s="293" t="s">
        <v>338</v>
      </c>
      <c r="B27" s="292" t="s">
        <v>112</v>
      </c>
    </row>
    <row r="28" spans="1:2" ht="27.75" customHeight="1" thickBot="1" x14ac:dyDescent="0.3">
      <c r="A28" s="293" t="s">
        <v>339</v>
      </c>
      <c r="B28" s="292" t="s">
        <v>113</v>
      </c>
    </row>
  </sheetData>
  <mergeCells count="2">
    <mergeCell ref="B6:B7"/>
    <mergeCell ref="A5:B5"/>
  </mergeCells>
  <pageMargins left="0.7" right="0.7" top="0.75" bottom="0.75" header="0.3" footer="0.3"/>
  <pageSetup paperSize="9" fitToHeight="0"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17">
    <tabColor rgb="FF00B0F0"/>
    <pageSetUpPr fitToPage="1"/>
  </sheetPr>
  <dimension ref="A1:K82"/>
  <sheetViews>
    <sheetView topLeftCell="C1" zoomScale="90" zoomScaleNormal="90" zoomScaleSheetLayoutView="95" workbookViewId="0">
      <pane ySplit="6" topLeftCell="A25" activePane="bottomLeft" state="frozen"/>
      <selection activeCell="AF34" sqref="AF34"/>
      <selection pane="bottomLeft" activeCell="M3" sqref="M3"/>
    </sheetView>
  </sheetViews>
  <sheetFormatPr defaultColWidth="9.140625" defaultRowHeight="15" x14ac:dyDescent="0.25"/>
  <cols>
    <col min="1" max="2" width="5.85546875" style="54" customWidth="1"/>
    <col min="3" max="3" width="61.42578125" style="54" customWidth="1"/>
    <col min="4" max="5" width="16.85546875" style="54" customWidth="1"/>
    <col min="6" max="6" width="16.7109375" style="54" customWidth="1"/>
    <col min="7" max="7" width="16.85546875" style="54" customWidth="1"/>
    <col min="8" max="8" width="16.7109375" style="54" customWidth="1"/>
    <col min="9" max="9" width="16.85546875" style="54" customWidth="1"/>
    <col min="10" max="10" width="16.7109375" style="54" customWidth="1"/>
    <col min="11" max="11" width="14.140625" style="54" hidden="1" customWidth="1"/>
    <col min="12" max="16384" width="9.140625" style="54"/>
  </cols>
  <sheetData>
    <row r="1" spans="1:11" ht="15.75" x14ac:dyDescent="0.25">
      <c r="H1" s="655" t="s">
        <v>269</v>
      </c>
      <c r="I1" s="655"/>
      <c r="J1" s="655"/>
      <c r="K1" s="5"/>
    </row>
    <row r="2" spans="1:11" ht="15.75" x14ac:dyDescent="0.25">
      <c r="H2" s="655" t="s">
        <v>598</v>
      </c>
      <c r="I2" s="655"/>
      <c r="J2" s="655"/>
      <c r="K2" s="5"/>
    </row>
    <row r="3" spans="1:11" ht="15.75" x14ac:dyDescent="0.25">
      <c r="A3" s="10"/>
      <c r="B3" s="10"/>
    </row>
    <row r="4" spans="1:11" ht="15.75" x14ac:dyDescent="0.25">
      <c r="A4" s="10"/>
      <c r="B4" s="10"/>
      <c r="C4" s="682" t="s">
        <v>490</v>
      </c>
      <c r="D4" s="683"/>
      <c r="E4" s="683"/>
      <c r="F4" s="683"/>
      <c r="G4" s="683"/>
      <c r="H4" s="683"/>
      <c r="I4" s="683"/>
      <c r="J4" s="683"/>
      <c r="K4" s="683"/>
    </row>
    <row r="5" spans="1:11" ht="36" customHeight="1" x14ac:dyDescent="0.25">
      <c r="A5" s="674" t="s">
        <v>0</v>
      </c>
      <c r="B5" s="674" t="s">
        <v>31</v>
      </c>
      <c r="C5" s="675" t="s">
        <v>1</v>
      </c>
      <c r="D5" s="676" t="s">
        <v>58</v>
      </c>
      <c r="E5" s="677" t="s">
        <v>204</v>
      </c>
      <c r="F5" s="676" t="s">
        <v>147</v>
      </c>
      <c r="G5" s="675" t="s">
        <v>144</v>
      </c>
      <c r="H5" s="675" t="s">
        <v>205</v>
      </c>
      <c r="I5" s="676" t="s">
        <v>258</v>
      </c>
      <c r="J5" s="676" t="s">
        <v>59</v>
      </c>
      <c r="K5" s="43"/>
    </row>
    <row r="6" spans="1:11" ht="92.25" customHeight="1" x14ac:dyDescent="0.25">
      <c r="A6" s="674"/>
      <c r="B6" s="674"/>
      <c r="C6" s="675"/>
      <c r="D6" s="676"/>
      <c r="E6" s="677"/>
      <c r="F6" s="676"/>
      <c r="G6" s="675"/>
      <c r="H6" s="675"/>
      <c r="I6" s="676"/>
      <c r="J6" s="676"/>
      <c r="K6" s="7"/>
    </row>
    <row r="7" spans="1:11" ht="31.5" x14ac:dyDescent="0.25">
      <c r="A7" s="40">
        <v>1</v>
      </c>
      <c r="B7" s="40">
        <v>1</v>
      </c>
      <c r="C7" s="130" t="s">
        <v>168</v>
      </c>
      <c r="D7" s="453">
        <v>264578.12</v>
      </c>
      <c r="E7" s="454">
        <v>0</v>
      </c>
      <c r="F7" s="454">
        <v>0</v>
      </c>
      <c r="G7" s="454">
        <v>4046090.36</v>
      </c>
      <c r="H7" s="454">
        <v>3353184.64</v>
      </c>
      <c r="I7" s="453">
        <v>957483.84</v>
      </c>
      <c r="J7" s="453">
        <v>0</v>
      </c>
      <c r="K7" s="68">
        <f>D7+E7-F7+G7-H7</f>
        <v>957483.83999999939</v>
      </c>
    </row>
    <row r="8" spans="1:11" ht="15.75" x14ac:dyDescent="0.25">
      <c r="A8" s="40">
        <v>2</v>
      </c>
      <c r="B8" s="40">
        <v>2</v>
      </c>
      <c r="C8" s="130" t="s">
        <v>3</v>
      </c>
      <c r="D8" s="453">
        <v>35544647.899999999</v>
      </c>
      <c r="E8" s="454">
        <v>4511887.2</v>
      </c>
      <c r="F8" s="454">
        <v>23416.92</v>
      </c>
      <c r="G8" s="454">
        <v>2011424.79</v>
      </c>
      <c r="H8" s="454">
        <v>2328440.67</v>
      </c>
      <c r="I8" s="453">
        <v>39716102.299999997</v>
      </c>
      <c r="J8" s="453">
        <v>702488.6</v>
      </c>
      <c r="K8" s="68">
        <f t="shared" ref="K8:K61" si="0">D8+E8-F8+G8-H8</f>
        <v>39716102.299999997</v>
      </c>
    </row>
    <row r="9" spans="1:11" ht="15.75" x14ac:dyDescent="0.25">
      <c r="A9" s="40">
        <v>3</v>
      </c>
      <c r="B9" s="40">
        <v>3</v>
      </c>
      <c r="C9" s="130" t="s">
        <v>4</v>
      </c>
      <c r="D9" s="453">
        <v>0</v>
      </c>
      <c r="E9" s="453">
        <v>0</v>
      </c>
      <c r="F9" s="453">
        <v>0</v>
      </c>
      <c r="G9" s="453">
        <v>0</v>
      </c>
      <c r="H9" s="453">
        <v>0</v>
      </c>
      <c r="I9" s="453">
        <v>0</v>
      </c>
      <c r="J9" s="453">
        <v>0</v>
      </c>
      <c r="K9" s="68">
        <f t="shared" si="0"/>
        <v>0</v>
      </c>
    </row>
    <row r="10" spans="1:11" ht="15.75" x14ac:dyDescent="0.25">
      <c r="A10" s="40">
        <v>4</v>
      </c>
      <c r="B10" s="40">
        <v>4</v>
      </c>
      <c r="C10" s="130" t="s">
        <v>5</v>
      </c>
      <c r="D10" s="453">
        <v>0</v>
      </c>
      <c r="E10" s="453">
        <v>0</v>
      </c>
      <c r="F10" s="453">
        <v>0</v>
      </c>
      <c r="G10" s="453">
        <v>0</v>
      </c>
      <c r="H10" s="453">
        <v>0</v>
      </c>
      <c r="I10" s="453">
        <v>0</v>
      </c>
      <c r="J10" s="453">
        <v>0</v>
      </c>
      <c r="K10" s="68">
        <f t="shared" si="0"/>
        <v>0</v>
      </c>
    </row>
    <row r="11" spans="1:11" ht="15.75" x14ac:dyDescent="0.25">
      <c r="A11" s="40">
        <v>5</v>
      </c>
      <c r="B11" s="40">
        <v>5</v>
      </c>
      <c r="C11" s="130" t="s">
        <v>6</v>
      </c>
      <c r="D11" s="453">
        <v>0</v>
      </c>
      <c r="E11" s="453">
        <v>0</v>
      </c>
      <c r="F11" s="453">
        <v>0</v>
      </c>
      <c r="G11" s="453">
        <v>0</v>
      </c>
      <c r="H11" s="453">
        <v>0</v>
      </c>
      <c r="I11" s="453">
        <v>0</v>
      </c>
      <c r="J11" s="453">
        <v>0</v>
      </c>
      <c r="K11" s="68">
        <f t="shared" si="0"/>
        <v>0</v>
      </c>
    </row>
    <row r="12" spans="1:11" ht="15.75" x14ac:dyDescent="0.25">
      <c r="A12" s="40">
        <v>6</v>
      </c>
      <c r="B12" s="40">
        <v>6</v>
      </c>
      <c r="C12" s="130" t="s">
        <v>7</v>
      </c>
      <c r="D12" s="453">
        <v>63.11</v>
      </c>
      <c r="E12" s="454">
        <v>0</v>
      </c>
      <c r="F12" s="454">
        <v>0</v>
      </c>
      <c r="G12" s="454">
        <v>0</v>
      </c>
      <c r="H12" s="454">
        <v>63.11</v>
      </c>
      <c r="I12" s="455">
        <v>0</v>
      </c>
      <c r="J12" s="453">
        <v>0</v>
      </c>
      <c r="K12" s="68">
        <f t="shared" si="0"/>
        <v>0</v>
      </c>
    </row>
    <row r="13" spans="1:11" ht="15.75" x14ac:dyDescent="0.25">
      <c r="A13" s="40">
        <v>7</v>
      </c>
      <c r="B13" s="40">
        <v>7</v>
      </c>
      <c r="C13" s="130" t="s">
        <v>8</v>
      </c>
      <c r="D13" s="453">
        <v>3233.82</v>
      </c>
      <c r="E13" s="454">
        <v>0</v>
      </c>
      <c r="F13" s="454">
        <v>0</v>
      </c>
      <c r="G13" s="454">
        <v>25254.46</v>
      </c>
      <c r="H13" s="454">
        <v>19348.05</v>
      </c>
      <c r="I13" s="453">
        <v>9140.23</v>
      </c>
      <c r="J13" s="453">
        <v>0</v>
      </c>
      <c r="K13" s="68">
        <f t="shared" si="0"/>
        <v>9140.23</v>
      </c>
    </row>
    <row r="14" spans="1:11" ht="15.75" x14ac:dyDescent="0.25">
      <c r="A14" s="40">
        <v>8</v>
      </c>
      <c r="B14" s="40">
        <v>8</v>
      </c>
      <c r="C14" s="130" t="s">
        <v>34</v>
      </c>
      <c r="D14" s="453">
        <v>55509.18</v>
      </c>
      <c r="E14" s="454">
        <v>152770</v>
      </c>
      <c r="F14" s="454">
        <v>150938.35</v>
      </c>
      <c r="G14" s="454">
        <v>164818.92000000001</v>
      </c>
      <c r="H14" s="454">
        <v>211352.07</v>
      </c>
      <c r="I14" s="453">
        <v>10807.68</v>
      </c>
      <c r="J14" s="453">
        <v>0</v>
      </c>
      <c r="K14" s="68">
        <f t="shared" si="0"/>
        <v>10807.679999999993</v>
      </c>
    </row>
    <row r="15" spans="1:11" ht="15.75" customHeight="1" x14ac:dyDescent="0.25">
      <c r="A15" s="40">
        <v>9</v>
      </c>
      <c r="B15" s="40">
        <v>9</v>
      </c>
      <c r="C15" s="130" t="s">
        <v>66</v>
      </c>
      <c r="D15" s="679" t="s">
        <v>127</v>
      </c>
      <c r="E15" s="679"/>
      <c r="F15" s="679"/>
      <c r="G15" s="679"/>
      <c r="H15" s="679"/>
      <c r="I15" s="679"/>
      <c r="J15" s="679"/>
      <c r="K15" s="68" t="e">
        <f t="shared" si="0"/>
        <v>#VALUE!</v>
      </c>
    </row>
    <row r="16" spans="1:11" ht="15.75" x14ac:dyDescent="0.25">
      <c r="A16" s="40">
        <v>10</v>
      </c>
      <c r="B16" s="40">
        <v>10</v>
      </c>
      <c r="C16" s="130" t="s">
        <v>126</v>
      </c>
      <c r="D16" s="453">
        <v>0</v>
      </c>
      <c r="E16" s="454">
        <v>0</v>
      </c>
      <c r="F16" s="454">
        <v>0</v>
      </c>
      <c r="G16" s="454">
        <v>0</v>
      </c>
      <c r="H16" s="454">
        <v>0</v>
      </c>
      <c r="I16" s="453">
        <v>0</v>
      </c>
      <c r="J16" s="453">
        <v>0</v>
      </c>
      <c r="K16" s="68">
        <f t="shared" si="0"/>
        <v>0</v>
      </c>
    </row>
    <row r="17" spans="1:11" ht="15.75" x14ac:dyDescent="0.25">
      <c r="A17" s="40">
        <v>11</v>
      </c>
      <c r="B17" s="40">
        <v>11</v>
      </c>
      <c r="C17" s="130" t="s">
        <v>494</v>
      </c>
      <c r="D17" s="453">
        <v>9734.4500000000007</v>
      </c>
      <c r="E17" s="453">
        <v>0</v>
      </c>
      <c r="F17" s="453">
        <v>0</v>
      </c>
      <c r="G17" s="453">
        <v>72716.509999999995</v>
      </c>
      <c r="H17" s="453">
        <v>81943.34</v>
      </c>
      <c r="I17" s="453">
        <v>507.62</v>
      </c>
      <c r="J17" s="453">
        <v>0</v>
      </c>
      <c r="K17" s="68">
        <f t="shared" si="0"/>
        <v>507.61999999999534</v>
      </c>
    </row>
    <row r="18" spans="1:11" ht="15.75" x14ac:dyDescent="0.25">
      <c r="A18" s="40">
        <v>12</v>
      </c>
      <c r="B18" s="40">
        <v>12</v>
      </c>
      <c r="C18" s="130" t="s">
        <v>495</v>
      </c>
      <c r="D18" s="453">
        <v>353751.7</v>
      </c>
      <c r="E18" s="454">
        <v>166283</v>
      </c>
      <c r="F18" s="454">
        <v>213206.38</v>
      </c>
      <c r="G18" s="454">
        <v>8391574.2799999993</v>
      </c>
      <c r="H18" s="454">
        <v>6283309.5099999998</v>
      </c>
      <c r="I18" s="453">
        <v>2415093.09</v>
      </c>
      <c r="J18" s="453">
        <v>0</v>
      </c>
      <c r="K18" s="68">
        <f t="shared" si="0"/>
        <v>2415093.09</v>
      </c>
    </row>
    <row r="19" spans="1:11" ht="15.75" customHeight="1" x14ac:dyDescent="0.25">
      <c r="A19" s="40">
        <v>13</v>
      </c>
      <c r="B19" s="40">
        <v>13</v>
      </c>
      <c r="C19" s="130" t="s">
        <v>149</v>
      </c>
      <c r="D19" s="679" t="s">
        <v>127</v>
      </c>
      <c r="E19" s="679"/>
      <c r="F19" s="679"/>
      <c r="G19" s="679"/>
      <c r="H19" s="679"/>
      <c r="I19" s="679"/>
      <c r="J19" s="679"/>
      <c r="K19" s="68" t="e">
        <f t="shared" si="0"/>
        <v>#VALUE!</v>
      </c>
    </row>
    <row r="20" spans="1:11" ht="15.75" x14ac:dyDescent="0.25">
      <c r="A20" s="40">
        <v>14</v>
      </c>
      <c r="B20" s="40">
        <v>14</v>
      </c>
      <c r="C20" s="130" t="s">
        <v>140</v>
      </c>
      <c r="D20" s="453">
        <v>16117.08</v>
      </c>
      <c r="E20" s="454">
        <v>1300</v>
      </c>
      <c r="F20" s="454">
        <v>2785.61</v>
      </c>
      <c r="G20" s="454">
        <v>51716.72</v>
      </c>
      <c r="H20" s="454">
        <v>37493.949999999997</v>
      </c>
      <c r="I20" s="453">
        <v>28854.240000000002</v>
      </c>
      <c r="J20" s="453">
        <v>0</v>
      </c>
      <c r="K20" s="68">
        <f t="shared" si="0"/>
        <v>28854.240000000005</v>
      </c>
    </row>
    <row r="21" spans="1:11" ht="15.75" x14ac:dyDescent="0.25">
      <c r="A21" s="57">
        <v>15</v>
      </c>
      <c r="B21" s="40">
        <v>15</v>
      </c>
      <c r="C21" s="160" t="s">
        <v>496</v>
      </c>
      <c r="D21" s="456">
        <v>0</v>
      </c>
      <c r="E21" s="456">
        <v>0</v>
      </c>
      <c r="F21" s="456">
        <v>0</v>
      </c>
      <c r="G21" s="456">
        <v>0</v>
      </c>
      <c r="H21" s="456">
        <v>0</v>
      </c>
      <c r="I21" s="456">
        <v>0</v>
      </c>
      <c r="J21" s="456">
        <v>0</v>
      </c>
      <c r="K21" s="67">
        <f t="shared" si="0"/>
        <v>0</v>
      </c>
    </row>
    <row r="22" spans="1:11" ht="15.75" x14ac:dyDescent="0.25">
      <c r="A22" s="40">
        <v>16</v>
      </c>
      <c r="B22" s="40">
        <v>16</v>
      </c>
      <c r="C22" s="130" t="s">
        <v>32</v>
      </c>
      <c r="D22" s="453">
        <v>648811.86</v>
      </c>
      <c r="E22" s="454">
        <v>42120</v>
      </c>
      <c r="F22" s="454">
        <v>100975.7</v>
      </c>
      <c r="G22" s="454">
        <v>2833071.96</v>
      </c>
      <c r="H22" s="454">
        <v>1138197.67</v>
      </c>
      <c r="I22" s="453">
        <v>2284830.4500000002</v>
      </c>
      <c r="J22" s="453">
        <v>0</v>
      </c>
      <c r="K22" s="68">
        <f t="shared" si="0"/>
        <v>2284830.4500000002</v>
      </c>
    </row>
    <row r="23" spans="1:11" ht="15.75" x14ac:dyDescent="0.25">
      <c r="A23" s="40">
        <v>17</v>
      </c>
      <c r="B23" s="40">
        <v>17</v>
      </c>
      <c r="C23" s="130" t="s">
        <v>13</v>
      </c>
      <c r="D23" s="453">
        <v>0</v>
      </c>
      <c r="E23" s="454">
        <v>20950</v>
      </c>
      <c r="F23" s="454">
        <v>20673.71</v>
      </c>
      <c r="G23" s="454">
        <v>0</v>
      </c>
      <c r="H23" s="454">
        <v>0</v>
      </c>
      <c r="I23" s="457">
        <v>20950</v>
      </c>
      <c r="J23" s="458">
        <v>0</v>
      </c>
      <c r="K23" s="68">
        <f t="shared" si="0"/>
        <v>276.29000000000087</v>
      </c>
    </row>
    <row r="24" spans="1:11" ht="15.75" x14ac:dyDescent="0.25">
      <c r="A24" s="40">
        <v>18</v>
      </c>
      <c r="B24" s="40">
        <v>18</v>
      </c>
      <c r="C24" s="130" t="s">
        <v>497</v>
      </c>
      <c r="D24" s="453">
        <v>1782.31</v>
      </c>
      <c r="E24" s="454">
        <v>44840</v>
      </c>
      <c r="F24" s="454">
        <v>26184.92</v>
      </c>
      <c r="G24" s="454">
        <v>0</v>
      </c>
      <c r="H24" s="454">
        <v>0</v>
      </c>
      <c r="I24" s="458">
        <v>20437.39</v>
      </c>
      <c r="J24" s="458">
        <v>0</v>
      </c>
      <c r="K24" s="67">
        <f t="shared" si="0"/>
        <v>20437.39</v>
      </c>
    </row>
    <row r="25" spans="1:11" ht="15.75" x14ac:dyDescent="0.25">
      <c r="A25" s="40">
        <v>19</v>
      </c>
      <c r="B25" s="40">
        <v>19</v>
      </c>
      <c r="C25" s="130" t="s">
        <v>73</v>
      </c>
      <c r="D25" s="453">
        <v>0</v>
      </c>
      <c r="E25" s="454">
        <v>0</v>
      </c>
      <c r="F25" s="454">
        <v>0</v>
      </c>
      <c r="G25" s="454">
        <v>0</v>
      </c>
      <c r="H25" s="454">
        <v>0</v>
      </c>
      <c r="I25" s="453">
        <v>0</v>
      </c>
      <c r="J25" s="453">
        <v>0</v>
      </c>
      <c r="K25" s="68">
        <f t="shared" si="0"/>
        <v>0</v>
      </c>
    </row>
    <row r="26" spans="1:11" ht="15.75" x14ac:dyDescent="0.25">
      <c r="A26" s="40">
        <v>20</v>
      </c>
      <c r="B26" s="40">
        <v>20</v>
      </c>
      <c r="C26" s="130" t="s">
        <v>14</v>
      </c>
      <c r="D26" s="453">
        <v>0</v>
      </c>
      <c r="E26" s="454">
        <v>0</v>
      </c>
      <c r="F26" s="454">
        <v>0</v>
      </c>
      <c r="G26" s="454">
        <v>0</v>
      </c>
      <c r="H26" s="454">
        <v>0</v>
      </c>
      <c r="I26" s="453">
        <v>0</v>
      </c>
      <c r="J26" s="453">
        <v>0</v>
      </c>
      <c r="K26" s="68">
        <f t="shared" si="0"/>
        <v>0</v>
      </c>
    </row>
    <row r="27" spans="1:11" ht="15.75" x14ac:dyDescent="0.25">
      <c r="A27" s="40">
        <v>21</v>
      </c>
      <c r="B27" s="40">
        <v>21</v>
      </c>
      <c r="C27" s="130" t="s">
        <v>15</v>
      </c>
      <c r="D27" s="453">
        <v>5641.8</v>
      </c>
      <c r="E27" s="454">
        <v>0</v>
      </c>
      <c r="F27" s="454">
        <v>0</v>
      </c>
      <c r="G27" s="454">
        <v>0</v>
      </c>
      <c r="H27" s="454">
        <v>0</v>
      </c>
      <c r="I27" s="453">
        <v>5641.8</v>
      </c>
      <c r="J27" s="453">
        <v>0</v>
      </c>
      <c r="K27" s="68">
        <f t="shared" si="0"/>
        <v>5641.8</v>
      </c>
    </row>
    <row r="28" spans="1:11" ht="15.75" customHeight="1" x14ac:dyDescent="0.25">
      <c r="A28" s="57">
        <v>22</v>
      </c>
      <c r="B28" s="40">
        <v>22</v>
      </c>
      <c r="C28" s="271" t="s">
        <v>211</v>
      </c>
      <c r="D28" s="678" t="s">
        <v>127</v>
      </c>
      <c r="E28" s="678"/>
      <c r="F28" s="678"/>
      <c r="G28" s="678"/>
      <c r="H28" s="678"/>
      <c r="I28" s="678"/>
      <c r="J28" s="678"/>
      <c r="K28" s="67"/>
    </row>
    <row r="29" spans="1:11" ht="15.75" x14ac:dyDescent="0.25">
      <c r="A29" s="40">
        <v>23</v>
      </c>
      <c r="B29" s="40">
        <v>23</v>
      </c>
      <c r="C29" s="130" t="s">
        <v>74</v>
      </c>
      <c r="D29" s="453">
        <v>765</v>
      </c>
      <c r="E29" s="453">
        <v>0</v>
      </c>
      <c r="F29" s="453">
        <v>0</v>
      </c>
      <c r="G29" s="453">
        <v>0</v>
      </c>
      <c r="H29" s="453">
        <v>0</v>
      </c>
      <c r="I29" s="453">
        <v>765</v>
      </c>
      <c r="J29" s="453">
        <v>0</v>
      </c>
      <c r="K29" s="68">
        <f t="shared" si="0"/>
        <v>765</v>
      </c>
    </row>
    <row r="30" spans="1:11" ht="15.75" x14ac:dyDescent="0.25">
      <c r="A30" s="40">
        <v>24</v>
      </c>
      <c r="B30" s="40">
        <v>24</v>
      </c>
      <c r="C30" s="130" t="s">
        <v>16</v>
      </c>
      <c r="D30" s="453">
        <v>22946.09</v>
      </c>
      <c r="E30" s="453">
        <v>9200</v>
      </c>
      <c r="F30" s="453">
        <v>13312.49</v>
      </c>
      <c r="G30" s="453">
        <v>61305.05</v>
      </c>
      <c r="H30" s="453">
        <v>34411.440000000002</v>
      </c>
      <c r="I30" s="453">
        <v>45727.21</v>
      </c>
      <c r="J30" s="453">
        <v>0</v>
      </c>
      <c r="K30" s="68">
        <f t="shared" si="0"/>
        <v>45727.209999999992</v>
      </c>
    </row>
    <row r="31" spans="1:11" ht="15.75" x14ac:dyDescent="0.25">
      <c r="A31" s="40">
        <v>25</v>
      </c>
      <c r="B31" s="40">
        <v>25</v>
      </c>
      <c r="C31" s="130" t="s">
        <v>498</v>
      </c>
      <c r="D31" s="453">
        <v>0</v>
      </c>
      <c r="E31" s="453">
        <v>0</v>
      </c>
      <c r="F31" s="453">
        <v>0</v>
      </c>
      <c r="G31" s="453">
        <v>0</v>
      </c>
      <c r="H31" s="453">
        <v>0</v>
      </c>
      <c r="I31" s="453">
        <v>0</v>
      </c>
      <c r="J31" s="453">
        <v>0</v>
      </c>
      <c r="K31" s="68">
        <f t="shared" si="0"/>
        <v>0</v>
      </c>
    </row>
    <row r="32" spans="1:11" ht="15.75" x14ac:dyDescent="0.25">
      <c r="A32" s="40">
        <v>26</v>
      </c>
      <c r="B32" s="40">
        <v>26</v>
      </c>
      <c r="C32" s="130" t="s">
        <v>17</v>
      </c>
      <c r="D32" s="453">
        <v>176383.28</v>
      </c>
      <c r="E32" s="454">
        <v>42060</v>
      </c>
      <c r="F32" s="454">
        <v>1320</v>
      </c>
      <c r="G32" s="454">
        <v>1098732.55</v>
      </c>
      <c r="H32" s="454">
        <v>1108947.79</v>
      </c>
      <c r="I32" s="453">
        <v>206908.04</v>
      </c>
      <c r="J32" s="453">
        <v>12227.52</v>
      </c>
      <c r="K32" s="68">
        <f t="shared" si="0"/>
        <v>206908.04000000004</v>
      </c>
    </row>
    <row r="33" spans="1:11" ht="15.75" x14ac:dyDescent="0.25">
      <c r="A33" s="40">
        <v>27</v>
      </c>
      <c r="B33" s="40">
        <v>27</v>
      </c>
      <c r="C33" s="130" t="s">
        <v>18</v>
      </c>
      <c r="D33" s="453">
        <v>0</v>
      </c>
      <c r="E33" s="454">
        <v>0</v>
      </c>
      <c r="F33" s="454">
        <v>0</v>
      </c>
      <c r="G33" s="454">
        <v>0</v>
      </c>
      <c r="H33" s="454">
        <v>0</v>
      </c>
      <c r="I33" s="453">
        <v>0</v>
      </c>
      <c r="J33" s="453">
        <v>0</v>
      </c>
      <c r="K33" s="68">
        <f t="shared" si="0"/>
        <v>0</v>
      </c>
    </row>
    <row r="34" spans="1:11" ht="15.75" x14ac:dyDescent="0.25">
      <c r="A34" s="40">
        <v>28</v>
      </c>
      <c r="B34" s="40">
        <v>28</v>
      </c>
      <c r="C34" s="130" t="s">
        <v>499</v>
      </c>
      <c r="D34" s="453">
        <v>0</v>
      </c>
      <c r="E34" s="453">
        <v>1700</v>
      </c>
      <c r="F34" s="453">
        <v>1700</v>
      </c>
      <c r="G34" s="453">
        <v>17296.2</v>
      </c>
      <c r="H34" s="453">
        <v>11378.74</v>
      </c>
      <c r="I34" s="453">
        <v>5917.46</v>
      </c>
      <c r="J34" s="453">
        <v>0</v>
      </c>
      <c r="K34" s="68">
        <f t="shared" si="0"/>
        <v>5917.4600000000009</v>
      </c>
    </row>
    <row r="35" spans="1:11" ht="15.75" x14ac:dyDescent="0.25">
      <c r="A35" s="40">
        <v>29</v>
      </c>
      <c r="B35" s="40">
        <v>29</v>
      </c>
      <c r="C35" s="130" t="s">
        <v>500</v>
      </c>
      <c r="D35" s="453">
        <v>823.16</v>
      </c>
      <c r="E35" s="454">
        <v>0</v>
      </c>
      <c r="F35" s="454">
        <v>0</v>
      </c>
      <c r="G35" s="454">
        <v>4790.08</v>
      </c>
      <c r="H35" s="454">
        <v>2712</v>
      </c>
      <c r="I35" s="453">
        <v>2901.44</v>
      </c>
      <c r="J35" s="453">
        <v>0</v>
      </c>
      <c r="K35" s="68">
        <f t="shared" si="0"/>
        <v>2901.24</v>
      </c>
    </row>
    <row r="36" spans="1:11" ht="15.75" x14ac:dyDescent="0.25">
      <c r="A36" s="40">
        <v>30</v>
      </c>
      <c r="B36" s="40">
        <v>30</v>
      </c>
      <c r="C36" s="130" t="s">
        <v>136</v>
      </c>
      <c r="D36" s="453">
        <v>869.67</v>
      </c>
      <c r="E36" s="454">
        <v>4400</v>
      </c>
      <c r="F36" s="454">
        <v>3849.08</v>
      </c>
      <c r="G36" s="454">
        <v>2651.5</v>
      </c>
      <c r="H36" s="454">
        <v>3087.76</v>
      </c>
      <c r="I36" s="453">
        <v>984.33</v>
      </c>
      <c r="J36" s="453">
        <v>0</v>
      </c>
      <c r="K36" s="68">
        <f t="shared" si="0"/>
        <v>984.32999999999993</v>
      </c>
    </row>
    <row r="37" spans="1:11" ht="15.75" x14ac:dyDescent="0.25">
      <c r="A37" s="40">
        <v>31</v>
      </c>
      <c r="B37" s="40">
        <v>31</v>
      </c>
      <c r="C37" s="130" t="s">
        <v>21</v>
      </c>
      <c r="D37" s="453">
        <v>1083.04</v>
      </c>
      <c r="E37" s="453">
        <v>10430</v>
      </c>
      <c r="F37" s="453">
        <v>10423.65</v>
      </c>
      <c r="G37" s="453">
        <v>0</v>
      </c>
      <c r="H37" s="453">
        <v>1012.02</v>
      </c>
      <c r="I37" s="453">
        <v>77.37</v>
      </c>
      <c r="J37" s="453">
        <v>0</v>
      </c>
      <c r="K37" s="68">
        <f t="shared" si="0"/>
        <v>77.370000000001255</v>
      </c>
    </row>
    <row r="38" spans="1:11" ht="15.75" x14ac:dyDescent="0.25">
      <c r="A38" s="209">
        <v>32</v>
      </c>
      <c r="B38" s="40">
        <v>32</v>
      </c>
      <c r="C38" s="130" t="s">
        <v>492</v>
      </c>
      <c r="D38" s="453">
        <v>9725.25</v>
      </c>
      <c r="E38" s="453">
        <v>0</v>
      </c>
      <c r="F38" s="453">
        <v>0</v>
      </c>
      <c r="G38" s="453">
        <v>221299.3</v>
      </c>
      <c r="H38" s="453">
        <v>289635.48</v>
      </c>
      <c r="I38" s="453">
        <v>-58611.03</v>
      </c>
      <c r="J38" s="453">
        <v>0</v>
      </c>
      <c r="K38" s="68">
        <f t="shared" si="0"/>
        <v>-58610.929999999993</v>
      </c>
    </row>
    <row r="39" spans="1:11" ht="15.75" x14ac:dyDescent="0.25">
      <c r="A39" s="40">
        <v>33</v>
      </c>
      <c r="B39" s="40">
        <v>33</v>
      </c>
      <c r="C39" s="130" t="s">
        <v>22</v>
      </c>
      <c r="D39" s="453">
        <v>4959.26</v>
      </c>
      <c r="E39" s="454">
        <v>0</v>
      </c>
      <c r="F39" s="454">
        <v>0</v>
      </c>
      <c r="G39" s="454">
        <v>9974.69</v>
      </c>
      <c r="H39" s="454">
        <v>223</v>
      </c>
      <c r="I39" s="453">
        <v>14710.95</v>
      </c>
      <c r="J39" s="453">
        <v>0</v>
      </c>
      <c r="K39" s="68">
        <f t="shared" si="0"/>
        <v>14710.95</v>
      </c>
    </row>
    <row r="40" spans="1:11" ht="15.75" x14ac:dyDescent="0.25">
      <c r="A40" s="40">
        <v>34</v>
      </c>
      <c r="B40" s="40">
        <v>34</v>
      </c>
      <c r="C40" s="130" t="s">
        <v>23</v>
      </c>
      <c r="D40" s="453">
        <v>0</v>
      </c>
      <c r="E40" s="454">
        <v>0</v>
      </c>
      <c r="F40" s="454">
        <v>0</v>
      </c>
      <c r="G40" s="454">
        <v>0</v>
      </c>
      <c r="H40" s="454">
        <v>0</v>
      </c>
      <c r="I40" s="453">
        <v>0</v>
      </c>
      <c r="J40" s="453">
        <v>0</v>
      </c>
      <c r="K40" s="68">
        <f t="shared" si="0"/>
        <v>0</v>
      </c>
    </row>
    <row r="41" spans="1:11" ht="15.75" x14ac:dyDescent="0.25">
      <c r="A41" s="57">
        <v>35</v>
      </c>
      <c r="B41" s="40">
        <v>35</v>
      </c>
      <c r="C41" s="160" t="s">
        <v>39</v>
      </c>
      <c r="D41" s="456">
        <v>551.58000000000004</v>
      </c>
      <c r="E41" s="456">
        <v>3022.5</v>
      </c>
      <c r="F41" s="456">
        <v>1240</v>
      </c>
      <c r="G41" s="456">
        <v>15320.3</v>
      </c>
      <c r="H41" s="456">
        <v>13754.04</v>
      </c>
      <c r="I41" s="456">
        <v>3900.34</v>
      </c>
      <c r="J41" s="456">
        <v>0</v>
      </c>
      <c r="K41" s="67">
        <f t="shared" si="0"/>
        <v>3900.3399999999965</v>
      </c>
    </row>
    <row r="42" spans="1:11" ht="15.75" customHeight="1" x14ac:dyDescent="0.25">
      <c r="A42" s="57">
        <v>36</v>
      </c>
      <c r="B42" s="40">
        <v>36</v>
      </c>
      <c r="C42" s="160" t="s">
        <v>212</v>
      </c>
      <c r="D42" s="678" t="s">
        <v>127</v>
      </c>
      <c r="E42" s="678"/>
      <c r="F42" s="678"/>
      <c r="G42" s="678"/>
      <c r="H42" s="678"/>
      <c r="I42" s="678"/>
      <c r="J42" s="678"/>
      <c r="K42" s="67"/>
    </row>
    <row r="43" spans="1:11" ht="15.75" x14ac:dyDescent="0.25">
      <c r="A43" s="40">
        <v>37</v>
      </c>
      <c r="B43" s="40">
        <v>37</v>
      </c>
      <c r="C43" s="130" t="s">
        <v>137</v>
      </c>
      <c r="D43" s="453">
        <v>175326.72</v>
      </c>
      <c r="E43" s="454">
        <v>0</v>
      </c>
      <c r="F43" s="454">
        <v>240.79</v>
      </c>
      <c r="G43" s="454">
        <v>2760515.45</v>
      </c>
      <c r="H43" s="454">
        <v>2164062.9500000002</v>
      </c>
      <c r="I43" s="453">
        <v>771538.43</v>
      </c>
      <c r="J43" s="453">
        <v>0</v>
      </c>
      <c r="K43" s="68">
        <f t="shared" si="0"/>
        <v>771538.43000000017</v>
      </c>
    </row>
    <row r="44" spans="1:11" ht="18.75" customHeight="1" x14ac:dyDescent="0.25">
      <c r="A44" s="40">
        <v>38</v>
      </c>
      <c r="B44" s="40">
        <v>38</v>
      </c>
      <c r="C44" s="130" t="s">
        <v>98</v>
      </c>
      <c r="D44" s="453">
        <v>9556.49</v>
      </c>
      <c r="E44" s="454">
        <v>840</v>
      </c>
      <c r="F44" s="454">
        <v>2658.62</v>
      </c>
      <c r="G44" s="454">
        <v>314600.2</v>
      </c>
      <c r="H44" s="454">
        <v>259813.87</v>
      </c>
      <c r="I44" s="453">
        <v>62524.2</v>
      </c>
      <c r="J44" s="453">
        <v>0</v>
      </c>
      <c r="K44" s="68">
        <f t="shared" si="0"/>
        <v>62524.200000000012</v>
      </c>
    </row>
    <row r="45" spans="1:11" ht="15.75" x14ac:dyDescent="0.25">
      <c r="A45" s="40">
        <v>39</v>
      </c>
      <c r="B45" s="40">
        <v>39</v>
      </c>
      <c r="C45" s="130" t="s">
        <v>25</v>
      </c>
      <c r="D45" s="453">
        <v>12975.32</v>
      </c>
      <c r="E45" s="454">
        <v>0</v>
      </c>
      <c r="F45" s="454">
        <v>1850.71</v>
      </c>
      <c r="G45" s="454">
        <v>0</v>
      </c>
      <c r="H45" s="454">
        <v>660</v>
      </c>
      <c r="I45" s="453">
        <v>10464.61</v>
      </c>
      <c r="J45" s="453">
        <v>1200</v>
      </c>
      <c r="K45" s="68">
        <f t="shared" si="0"/>
        <v>10464.61</v>
      </c>
    </row>
    <row r="46" spans="1:11" ht="19.5" customHeight="1" x14ac:dyDescent="0.25">
      <c r="A46" s="40">
        <v>40</v>
      </c>
      <c r="B46" s="40">
        <v>40</v>
      </c>
      <c r="C46" s="130" t="s">
        <v>26</v>
      </c>
      <c r="D46" s="453">
        <v>0</v>
      </c>
      <c r="E46" s="454">
        <v>0</v>
      </c>
      <c r="F46" s="454">
        <v>0</v>
      </c>
      <c r="G46" s="454">
        <v>0</v>
      </c>
      <c r="H46" s="454">
        <v>0</v>
      </c>
      <c r="I46" s="453">
        <v>0</v>
      </c>
      <c r="J46" s="453">
        <v>0</v>
      </c>
      <c r="K46" s="68">
        <f t="shared" si="0"/>
        <v>0</v>
      </c>
    </row>
    <row r="47" spans="1:11" ht="15.75" x14ac:dyDescent="0.25">
      <c r="A47" s="57">
        <v>41</v>
      </c>
      <c r="B47" s="40">
        <v>41</v>
      </c>
      <c r="C47" s="160" t="s">
        <v>501</v>
      </c>
      <c r="D47" s="456">
        <v>0</v>
      </c>
      <c r="E47" s="456">
        <v>0</v>
      </c>
      <c r="F47" s="456">
        <v>0</v>
      </c>
      <c r="G47" s="456">
        <v>0</v>
      </c>
      <c r="H47" s="456">
        <v>0</v>
      </c>
      <c r="I47" s="456">
        <v>0</v>
      </c>
      <c r="J47" s="456">
        <v>0</v>
      </c>
      <c r="K47" s="68">
        <f t="shared" si="0"/>
        <v>0</v>
      </c>
    </row>
    <row r="48" spans="1:11" ht="15.75" x14ac:dyDescent="0.25">
      <c r="A48" s="40">
        <v>42</v>
      </c>
      <c r="B48" s="40">
        <v>42</v>
      </c>
      <c r="C48" s="130" t="s">
        <v>27</v>
      </c>
      <c r="D48" s="453">
        <v>124302.67</v>
      </c>
      <c r="E48" s="454">
        <v>0</v>
      </c>
      <c r="F48" s="454">
        <v>0</v>
      </c>
      <c r="G48" s="454">
        <v>89296.46</v>
      </c>
      <c r="H48" s="454">
        <v>97132.15</v>
      </c>
      <c r="I48" s="453">
        <v>116466.98</v>
      </c>
      <c r="J48" s="453">
        <v>0</v>
      </c>
      <c r="K48" s="68">
        <f t="shared" si="0"/>
        <v>116466.98000000001</v>
      </c>
    </row>
    <row r="49" spans="1:11" ht="15.75" x14ac:dyDescent="0.25">
      <c r="A49" s="40">
        <v>43</v>
      </c>
      <c r="B49" s="40">
        <v>43</v>
      </c>
      <c r="C49" s="130" t="s">
        <v>268</v>
      </c>
      <c r="D49" s="453">
        <v>28578.93</v>
      </c>
      <c r="E49" s="454">
        <v>0</v>
      </c>
      <c r="F49" s="454">
        <v>0</v>
      </c>
      <c r="G49" s="454">
        <v>497362.96</v>
      </c>
      <c r="H49" s="454">
        <v>398020.4</v>
      </c>
      <c r="I49" s="453">
        <v>127921.49</v>
      </c>
      <c r="J49" s="453">
        <v>0</v>
      </c>
      <c r="K49" s="68">
        <f t="shared" si="0"/>
        <v>127921.48999999999</v>
      </c>
    </row>
    <row r="50" spans="1:11" ht="15.75" x14ac:dyDescent="0.25">
      <c r="A50" s="40">
        <v>44</v>
      </c>
      <c r="B50" s="40">
        <v>44</v>
      </c>
      <c r="C50" s="130" t="s">
        <v>440</v>
      </c>
      <c r="D50" s="453">
        <v>268677.09999999998</v>
      </c>
      <c r="E50" s="453">
        <v>792526</v>
      </c>
      <c r="F50" s="453">
        <v>769925.01</v>
      </c>
      <c r="G50" s="453">
        <v>15760270.369999999</v>
      </c>
      <c r="H50" s="453">
        <v>14901060.039999999</v>
      </c>
      <c r="I50" s="453">
        <v>1150488.42</v>
      </c>
      <c r="J50" s="453">
        <v>218400</v>
      </c>
      <c r="K50" s="68">
        <f t="shared" si="0"/>
        <v>1150488.42</v>
      </c>
    </row>
    <row r="51" spans="1:11" ht="15.75" x14ac:dyDescent="0.25">
      <c r="A51" s="40">
        <v>45</v>
      </c>
      <c r="B51" s="40">
        <v>45</v>
      </c>
      <c r="C51" s="130" t="s">
        <v>259</v>
      </c>
      <c r="D51" s="453">
        <v>40196.339999999997</v>
      </c>
      <c r="E51" s="460">
        <v>1200</v>
      </c>
      <c r="F51" s="453">
        <v>1743</v>
      </c>
      <c r="G51" s="453">
        <v>66366.880000000005</v>
      </c>
      <c r="H51" s="453">
        <v>61889.93</v>
      </c>
      <c r="I51" s="453">
        <v>44673.29</v>
      </c>
      <c r="J51" s="460">
        <v>0</v>
      </c>
      <c r="K51" s="68">
        <f t="shared" si="0"/>
        <v>44130.29</v>
      </c>
    </row>
    <row r="52" spans="1:11" ht="15.75" x14ac:dyDescent="0.25">
      <c r="A52" s="40">
        <v>46</v>
      </c>
      <c r="B52" s="40">
        <v>46</v>
      </c>
      <c r="C52" s="130" t="s">
        <v>502</v>
      </c>
      <c r="D52" s="453">
        <v>194565.93</v>
      </c>
      <c r="E52" s="460">
        <v>494830</v>
      </c>
      <c r="F52" s="453">
        <v>665712.44999999995</v>
      </c>
      <c r="G52" s="453">
        <v>97012.36</v>
      </c>
      <c r="H52" s="453">
        <v>103936.41</v>
      </c>
      <c r="I52" s="453">
        <v>16759.43</v>
      </c>
      <c r="J52" s="453">
        <v>8523</v>
      </c>
      <c r="K52" s="68">
        <f t="shared" si="0"/>
        <v>16759.429999999978</v>
      </c>
    </row>
    <row r="53" spans="1:11" ht="15.75" x14ac:dyDescent="0.25">
      <c r="A53" s="159">
        <v>47</v>
      </c>
      <c r="B53" s="40">
        <v>47</v>
      </c>
      <c r="C53" s="130" t="s">
        <v>491</v>
      </c>
      <c r="D53" s="453">
        <v>13140.81</v>
      </c>
      <c r="E53" s="453">
        <v>9930</v>
      </c>
      <c r="F53" s="460">
        <v>23070.81</v>
      </c>
      <c r="G53" s="453">
        <v>0</v>
      </c>
      <c r="H53" s="453">
        <v>0</v>
      </c>
      <c r="I53" s="453">
        <v>20140.36</v>
      </c>
      <c r="J53" s="453">
        <v>0</v>
      </c>
      <c r="K53" s="68">
        <f t="shared" si="0"/>
        <v>-3.637978807091713E-12</v>
      </c>
    </row>
    <row r="54" spans="1:11" ht="15.75" x14ac:dyDescent="0.25">
      <c r="A54" s="40">
        <v>48</v>
      </c>
      <c r="B54" s="40">
        <v>48</v>
      </c>
      <c r="C54" s="130" t="s">
        <v>80</v>
      </c>
      <c r="D54" s="453">
        <v>15262.97</v>
      </c>
      <c r="E54" s="384">
        <v>11820</v>
      </c>
      <c r="F54" s="384">
        <v>7287</v>
      </c>
      <c r="G54" s="384">
        <v>0</v>
      </c>
      <c r="H54" s="384">
        <v>155</v>
      </c>
      <c r="I54" s="453">
        <v>19640.97</v>
      </c>
      <c r="J54" s="453">
        <v>0</v>
      </c>
      <c r="K54" s="68">
        <f t="shared" si="0"/>
        <v>19640.97</v>
      </c>
    </row>
    <row r="55" spans="1:11" ht="15.75" x14ac:dyDescent="0.25">
      <c r="A55" s="40">
        <v>49</v>
      </c>
      <c r="B55" s="40">
        <v>49</v>
      </c>
      <c r="C55" s="161" t="s">
        <v>100</v>
      </c>
      <c r="D55" s="453">
        <v>0</v>
      </c>
      <c r="E55" s="384">
        <v>0</v>
      </c>
      <c r="F55" s="384">
        <v>0</v>
      </c>
      <c r="G55" s="384">
        <v>0</v>
      </c>
      <c r="H55" s="384">
        <v>0</v>
      </c>
      <c r="I55" s="453">
        <v>0</v>
      </c>
      <c r="J55" s="453">
        <v>0</v>
      </c>
      <c r="K55" s="68">
        <f t="shared" si="0"/>
        <v>0</v>
      </c>
    </row>
    <row r="56" spans="1:11" ht="15.75" x14ac:dyDescent="0.25">
      <c r="A56" s="40">
        <v>50</v>
      </c>
      <c r="B56" s="40">
        <v>50</v>
      </c>
      <c r="C56" s="161" t="s">
        <v>101</v>
      </c>
      <c r="D56" s="453">
        <v>4701.0200000000004</v>
      </c>
      <c r="E56" s="384">
        <v>76301.02</v>
      </c>
      <c r="F56" s="461">
        <v>0</v>
      </c>
      <c r="G56" s="384">
        <v>13885.97</v>
      </c>
      <c r="H56" s="383">
        <v>17321.07</v>
      </c>
      <c r="I56" s="453">
        <v>25331.07</v>
      </c>
      <c r="J56" s="460">
        <v>54750</v>
      </c>
      <c r="K56" s="68">
        <f t="shared" si="0"/>
        <v>77566.94</v>
      </c>
    </row>
    <row r="57" spans="1:11" ht="15.75" x14ac:dyDescent="0.25">
      <c r="A57" s="40">
        <v>51</v>
      </c>
      <c r="B57" s="40">
        <v>51</v>
      </c>
      <c r="C57" s="161" t="s">
        <v>102</v>
      </c>
      <c r="D57" s="453">
        <v>2357.58</v>
      </c>
      <c r="E57" s="384">
        <v>26939</v>
      </c>
      <c r="F57" s="384">
        <v>23069.1</v>
      </c>
      <c r="G57" s="384">
        <v>0</v>
      </c>
      <c r="H57" s="384">
        <v>0</v>
      </c>
      <c r="I57" s="453">
        <v>6227.48</v>
      </c>
      <c r="J57" s="453">
        <v>32000</v>
      </c>
      <c r="K57" s="68">
        <f t="shared" si="0"/>
        <v>6227.4800000000032</v>
      </c>
    </row>
    <row r="58" spans="1:11" ht="15.75" x14ac:dyDescent="0.25">
      <c r="A58" s="40">
        <v>52</v>
      </c>
      <c r="B58" s="40">
        <v>52</v>
      </c>
      <c r="C58" s="161" t="s">
        <v>103</v>
      </c>
      <c r="D58" s="453">
        <v>9212.19</v>
      </c>
      <c r="E58" s="384">
        <v>254499.5</v>
      </c>
      <c r="F58" s="384">
        <v>250581.17</v>
      </c>
      <c r="G58" s="384">
        <v>54364.46</v>
      </c>
      <c r="H58" s="384">
        <v>60715.14</v>
      </c>
      <c r="I58" s="453">
        <v>6779.84</v>
      </c>
      <c r="J58" s="453">
        <v>102761.92</v>
      </c>
      <c r="K58" s="68">
        <f t="shared" si="0"/>
        <v>6779.839999999982</v>
      </c>
    </row>
    <row r="59" spans="1:11" ht="15.75" x14ac:dyDescent="0.25">
      <c r="A59" s="40">
        <v>53</v>
      </c>
      <c r="B59" s="40">
        <v>53</v>
      </c>
      <c r="C59" s="161" t="s">
        <v>470</v>
      </c>
      <c r="D59" s="453">
        <v>0</v>
      </c>
      <c r="E59" s="384">
        <v>300</v>
      </c>
      <c r="F59" s="384">
        <v>600</v>
      </c>
      <c r="G59" s="384">
        <v>0</v>
      </c>
      <c r="H59" s="384">
        <v>0</v>
      </c>
      <c r="I59" s="453">
        <v>-300</v>
      </c>
      <c r="J59" s="453">
        <v>0</v>
      </c>
      <c r="K59" s="67">
        <f t="shared" si="0"/>
        <v>-300</v>
      </c>
    </row>
    <row r="60" spans="1:11" ht="15.75" x14ac:dyDescent="0.25">
      <c r="A60" s="57">
        <v>54</v>
      </c>
      <c r="B60" s="40">
        <v>54</v>
      </c>
      <c r="C60" s="162" t="s">
        <v>503</v>
      </c>
      <c r="D60" s="459">
        <v>0</v>
      </c>
      <c r="E60" s="459">
        <v>0</v>
      </c>
      <c r="F60" s="459">
        <v>0</v>
      </c>
      <c r="G60" s="459">
        <v>0</v>
      </c>
      <c r="H60" s="459">
        <v>0</v>
      </c>
      <c r="I60" s="459">
        <v>0</v>
      </c>
      <c r="J60" s="459">
        <v>0</v>
      </c>
      <c r="K60" s="67">
        <f t="shared" si="0"/>
        <v>0</v>
      </c>
    </row>
    <row r="61" spans="1:11" ht="15.75" x14ac:dyDescent="0.25">
      <c r="A61" s="64">
        <v>55</v>
      </c>
      <c r="B61" s="40">
        <v>55</v>
      </c>
      <c r="C61" s="137" t="s">
        <v>133</v>
      </c>
      <c r="D61" s="411">
        <v>0</v>
      </c>
      <c r="E61" s="411">
        <v>0</v>
      </c>
      <c r="F61" s="411">
        <v>0</v>
      </c>
      <c r="G61" s="411">
        <v>0</v>
      </c>
      <c r="H61" s="411">
        <v>0</v>
      </c>
      <c r="I61" s="411">
        <v>0</v>
      </c>
      <c r="J61" s="411">
        <v>0</v>
      </c>
      <c r="K61" s="68">
        <f t="shared" si="0"/>
        <v>0</v>
      </c>
    </row>
    <row r="62" spans="1:11" ht="15.75" customHeight="1" x14ac:dyDescent="0.25">
      <c r="A62" s="170">
        <v>56</v>
      </c>
      <c r="B62" s="40">
        <v>56</v>
      </c>
      <c r="C62" s="137" t="s">
        <v>199</v>
      </c>
      <c r="D62" s="680" t="s">
        <v>127</v>
      </c>
      <c r="E62" s="680"/>
      <c r="F62" s="680"/>
      <c r="G62" s="680"/>
      <c r="H62" s="680"/>
      <c r="I62" s="680"/>
      <c r="J62" s="680"/>
    </row>
    <row r="63" spans="1:11" ht="15.75" customHeight="1" x14ac:dyDescent="0.25">
      <c r="A63" s="170">
        <v>57</v>
      </c>
      <c r="B63" s="40">
        <v>57</v>
      </c>
      <c r="C63" s="137" t="s">
        <v>181</v>
      </c>
      <c r="D63" s="412">
        <v>0</v>
      </c>
      <c r="E63" s="412">
        <v>0</v>
      </c>
      <c r="F63" s="412">
        <v>0</v>
      </c>
      <c r="G63" s="412">
        <v>0</v>
      </c>
      <c r="H63" s="412">
        <v>0</v>
      </c>
      <c r="I63" s="412">
        <v>0</v>
      </c>
      <c r="J63" s="412">
        <v>5002</v>
      </c>
    </row>
    <row r="64" spans="1:11" ht="15.75" customHeight="1" x14ac:dyDescent="0.25">
      <c r="C64" s="15"/>
      <c r="D64" s="15"/>
      <c r="E64" s="15"/>
      <c r="F64" s="15"/>
      <c r="G64" s="15"/>
      <c r="H64" s="15"/>
      <c r="I64" s="15"/>
      <c r="J64" s="15"/>
    </row>
    <row r="65" spans="1:10" ht="15.75" customHeight="1" x14ac:dyDescent="0.25">
      <c r="A65" s="54">
        <v>1</v>
      </c>
      <c r="C65" s="15" t="s">
        <v>595</v>
      </c>
      <c r="D65" s="15"/>
      <c r="E65" s="15"/>
      <c r="F65" s="15"/>
      <c r="G65" s="15"/>
      <c r="H65" s="15"/>
      <c r="I65" s="15"/>
      <c r="J65" s="15"/>
    </row>
    <row r="66" spans="1:10" ht="15.75" customHeight="1" x14ac:dyDescent="0.25">
      <c r="A66" s="54">
        <v>2</v>
      </c>
      <c r="C66" s="15"/>
      <c r="D66" s="15"/>
      <c r="E66" s="15"/>
      <c r="F66" s="15"/>
      <c r="G66" s="15"/>
      <c r="H66" s="15"/>
      <c r="I66" s="15"/>
      <c r="J66" s="15"/>
    </row>
    <row r="67" spans="1:10" ht="33" customHeight="1" x14ac:dyDescent="0.25">
      <c r="A67" s="211">
        <v>3</v>
      </c>
      <c r="B67" s="211"/>
      <c r="C67" s="681"/>
      <c r="D67" s="681"/>
      <c r="E67" s="681"/>
      <c r="F67" s="681"/>
      <c r="G67" s="681"/>
      <c r="H67" s="681"/>
      <c r="I67" s="681"/>
      <c r="J67" s="681"/>
    </row>
    <row r="68" spans="1:10" ht="15.75" customHeight="1" x14ac:dyDescent="0.25">
      <c r="C68" s="19"/>
      <c r="I68" s="55"/>
    </row>
    <row r="69" spans="1:10" ht="15.75" customHeight="1" x14ac:dyDescent="0.25">
      <c r="C69" s="19"/>
      <c r="I69" s="55"/>
    </row>
    <row r="70" spans="1:10" ht="32.25" customHeight="1" x14ac:dyDescent="0.25">
      <c r="C70" s="642"/>
      <c r="D70" s="642"/>
      <c r="E70" s="642"/>
      <c r="F70" s="642"/>
      <c r="G70" s="642"/>
      <c r="H70" s="642"/>
      <c r="I70" s="642"/>
      <c r="J70" s="642"/>
    </row>
    <row r="71" spans="1:10" ht="33" customHeight="1" x14ac:dyDescent="0.25">
      <c r="C71" s="642"/>
      <c r="D71" s="642"/>
      <c r="E71" s="642"/>
      <c r="F71" s="642"/>
      <c r="G71" s="642"/>
      <c r="H71" s="642"/>
      <c r="I71" s="642"/>
      <c r="J71" s="642"/>
    </row>
    <row r="72" spans="1:10" ht="15.75" customHeight="1" x14ac:dyDescent="0.25">
      <c r="C72" s="163"/>
      <c r="D72" s="164"/>
      <c r="E72" s="164"/>
      <c r="F72" s="164"/>
      <c r="G72" s="164"/>
      <c r="H72" s="164"/>
      <c r="I72" s="165"/>
      <c r="J72" s="164"/>
    </row>
    <row r="73" spans="1:10" ht="31.5" customHeight="1" x14ac:dyDescent="0.25">
      <c r="C73" s="642"/>
      <c r="D73" s="642"/>
      <c r="E73" s="642"/>
      <c r="F73" s="642"/>
      <c r="G73" s="642"/>
      <c r="H73" s="642"/>
      <c r="I73" s="642"/>
      <c r="J73" s="642"/>
    </row>
    <row r="74" spans="1:10" ht="33" customHeight="1" x14ac:dyDescent="0.25">
      <c r="C74" s="642"/>
      <c r="D74" s="642"/>
      <c r="E74" s="642"/>
      <c r="F74" s="642"/>
      <c r="G74" s="642"/>
      <c r="H74" s="642"/>
      <c r="I74" s="642"/>
      <c r="J74" s="642"/>
    </row>
    <row r="75" spans="1:10" ht="32.25" customHeight="1" x14ac:dyDescent="0.25">
      <c r="C75" s="642"/>
      <c r="D75" s="642"/>
      <c r="E75" s="642"/>
      <c r="F75" s="642"/>
      <c r="G75" s="642"/>
      <c r="H75" s="642"/>
      <c r="I75" s="642"/>
      <c r="J75" s="642"/>
    </row>
    <row r="76" spans="1:10" ht="47.25" customHeight="1" x14ac:dyDescent="0.25">
      <c r="C76" s="642"/>
      <c r="D76" s="642"/>
      <c r="E76" s="642"/>
      <c r="F76" s="642"/>
      <c r="G76" s="642"/>
      <c r="H76" s="642"/>
      <c r="I76" s="642"/>
      <c r="J76" s="642"/>
    </row>
    <row r="77" spans="1:10" ht="31.5" customHeight="1" x14ac:dyDescent="0.25">
      <c r="C77" s="642"/>
      <c r="D77" s="642"/>
      <c r="E77" s="642"/>
      <c r="F77" s="642"/>
      <c r="G77" s="642"/>
      <c r="H77" s="642"/>
      <c r="I77" s="642"/>
      <c r="J77" s="642"/>
    </row>
    <row r="78" spans="1:10" ht="15.75" x14ac:dyDescent="0.25">
      <c r="C78" s="58"/>
    </row>
    <row r="79" spans="1:10" ht="15.75" x14ac:dyDescent="0.25">
      <c r="C79" s="2"/>
    </row>
    <row r="80" spans="1:10" ht="15.75" x14ac:dyDescent="0.25">
      <c r="C80" s="2"/>
    </row>
    <row r="81" spans="3:3" ht="15.75" x14ac:dyDescent="0.25">
      <c r="C81" s="2"/>
    </row>
    <row r="82" spans="3:3" ht="15.75" x14ac:dyDescent="0.25">
      <c r="C82" s="2"/>
    </row>
  </sheetData>
  <mergeCells count="26">
    <mergeCell ref="C74:J74"/>
    <mergeCell ref="C75:J75"/>
    <mergeCell ref="C71:J71"/>
    <mergeCell ref="C76:J76"/>
    <mergeCell ref="C77:J77"/>
    <mergeCell ref="C73:J73"/>
    <mergeCell ref="H1:J1"/>
    <mergeCell ref="H2:J2"/>
    <mergeCell ref="C4:K4"/>
    <mergeCell ref="H5:H6"/>
    <mergeCell ref="I5:I6"/>
    <mergeCell ref="J5:J6"/>
    <mergeCell ref="G5:G6"/>
    <mergeCell ref="C70:J70"/>
    <mergeCell ref="A5:A6"/>
    <mergeCell ref="C5:C6"/>
    <mergeCell ref="D5:D6"/>
    <mergeCell ref="E5:E6"/>
    <mergeCell ref="F5:F6"/>
    <mergeCell ref="D28:J28"/>
    <mergeCell ref="D42:J42"/>
    <mergeCell ref="D15:J15"/>
    <mergeCell ref="D19:J19"/>
    <mergeCell ref="D62:J62"/>
    <mergeCell ref="C67:J67"/>
    <mergeCell ref="B5:B6"/>
  </mergeCells>
  <pageMargins left="0.7" right="0.7" top="0.75" bottom="0.75" header="0.3" footer="0.3"/>
  <pageSetup paperSize="9" scale="6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19">
    <tabColor rgb="FF00B0F0"/>
    <pageSetUpPr fitToPage="1"/>
  </sheetPr>
  <dimension ref="A2:J24"/>
  <sheetViews>
    <sheetView zoomScale="80" zoomScaleNormal="80" zoomScaleSheetLayoutView="75" workbookViewId="0">
      <selection activeCell="K5" sqref="K5"/>
    </sheetView>
  </sheetViews>
  <sheetFormatPr defaultColWidth="9.140625" defaultRowHeight="15.75" x14ac:dyDescent="0.25"/>
  <cols>
    <col min="1" max="1" width="4.42578125" style="88" customWidth="1"/>
    <col min="2" max="2" width="47.42578125" style="88" customWidth="1"/>
    <col min="3" max="5" width="15.7109375" style="88" customWidth="1"/>
    <col min="6" max="8" width="13.7109375" style="88" customWidth="1"/>
    <col min="9" max="9" width="10.5703125" style="88" customWidth="1"/>
    <col min="10" max="10" width="6.7109375" style="88" customWidth="1"/>
    <col min="11" max="11" width="12.42578125" style="88" bestFit="1" customWidth="1"/>
    <col min="12" max="16384" width="9.140625" style="88"/>
  </cols>
  <sheetData>
    <row r="2" spans="1:10" ht="15.75" customHeight="1" x14ac:dyDescent="0.25">
      <c r="A2" s="86"/>
      <c r="B2" s="87"/>
      <c r="C2" s="87"/>
      <c r="D2" s="87"/>
      <c r="E2" s="87"/>
      <c r="F2" s="87"/>
      <c r="G2" s="87"/>
      <c r="H2" s="363" t="s">
        <v>485</v>
      </c>
      <c r="I2" s="363"/>
      <c r="J2" s="363"/>
    </row>
    <row r="3" spans="1:10" s="95" customFormat="1" x14ac:dyDescent="0.25">
      <c r="A3" s="93"/>
      <c r="B3" s="93"/>
      <c r="C3" s="93"/>
      <c r="D3" s="89"/>
      <c r="E3" s="90"/>
      <c r="F3" s="94"/>
      <c r="G3" s="93"/>
      <c r="H3" s="364" t="s">
        <v>601</v>
      </c>
      <c r="I3" s="365"/>
      <c r="J3" s="364"/>
    </row>
    <row r="4" spans="1:10" s="95" customFormat="1" x14ac:dyDescent="0.25">
      <c r="A4" s="93"/>
      <c r="B4" s="93"/>
      <c r="C4" s="93"/>
      <c r="D4" s="89"/>
      <c r="E4" s="90"/>
      <c r="F4" s="94"/>
      <c r="G4" s="93"/>
      <c r="I4" s="92"/>
    </row>
    <row r="5" spans="1:10" s="95" customFormat="1" ht="40.5" customHeight="1" x14ac:dyDescent="0.25">
      <c r="A5" s="544" t="s">
        <v>215</v>
      </c>
      <c r="B5" s="544"/>
      <c r="C5" s="544"/>
      <c r="D5" s="544"/>
      <c r="E5" s="544"/>
      <c r="F5" s="544"/>
      <c r="G5" s="544"/>
      <c r="H5" s="544"/>
      <c r="I5" s="544"/>
      <c r="J5" s="544"/>
    </row>
    <row r="6" spans="1:10" s="95" customFormat="1" x14ac:dyDescent="0.25">
      <c r="A6" s="109"/>
      <c r="B6" s="96"/>
      <c r="C6" s="96"/>
      <c r="D6" s="96"/>
      <c r="E6" s="96"/>
      <c r="F6" s="96"/>
      <c r="G6" s="96"/>
      <c r="H6" s="96"/>
      <c r="J6" s="97" t="s">
        <v>150</v>
      </c>
    </row>
    <row r="7" spans="1:10" ht="45.75" customHeight="1" x14ac:dyDescent="0.25">
      <c r="A7" s="545" t="s">
        <v>0</v>
      </c>
      <c r="B7" s="546" t="s">
        <v>65</v>
      </c>
      <c r="C7" s="537" t="s">
        <v>228</v>
      </c>
      <c r="D7" s="537"/>
      <c r="E7" s="537"/>
      <c r="F7" s="538" t="s">
        <v>81</v>
      </c>
      <c r="G7" s="538"/>
      <c r="H7" s="538"/>
      <c r="I7" s="538" t="s">
        <v>156</v>
      </c>
      <c r="J7" s="538"/>
    </row>
    <row r="8" spans="1:10" x14ac:dyDescent="0.25">
      <c r="A8" s="545"/>
      <c r="B8" s="546"/>
      <c r="C8" s="540" t="s">
        <v>83</v>
      </c>
      <c r="D8" s="540"/>
      <c r="E8" s="540"/>
      <c r="F8" s="538" t="s">
        <v>83</v>
      </c>
      <c r="G8" s="538"/>
      <c r="H8" s="538"/>
      <c r="I8" s="538"/>
      <c r="J8" s="538"/>
    </row>
    <row r="9" spans="1:10" ht="116.25" customHeight="1" x14ac:dyDescent="0.25">
      <c r="A9" s="545"/>
      <c r="B9" s="546"/>
      <c r="C9" s="230" t="s">
        <v>252</v>
      </c>
      <c r="D9" s="230" t="s">
        <v>85</v>
      </c>
      <c r="E9" s="230" t="s">
        <v>86</v>
      </c>
      <c r="F9" s="230" t="s">
        <v>84</v>
      </c>
      <c r="G9" s="230" t="s">
        <v>85</v>
      </c>
      <c r="H9" s="230" t="s">
        <v>86</v>
      </c>
      <c r="I9" s="538"/>
      <c r="J9" s="538"/>
    </row>
    <row r="10" spans="1:10" x14ac:dyDescent="0.25">
      <c r="A10" s="98">
        <v>1</v>
      </c>
      <c r="B10" s="99" t="s">
        <v>476</v>
      </c>
      <c r="C10" s="366">
        <v>0</v>
      </c>
      <c r="D10" s="367">
        <v>0</v>
      </c>
      <c r="E10" s="368">
        <v>0</v>
      </c>
      <c r="F10" s="367">
        <v>2173.36</v>
      </c>
      <c r="G10" s="369">
        <v>0</v>
      </c>
      <c r="H10" s="368">
        <v>0</v>
      </c>
      <c r="I10" s="547">
        <v>2173.36</v>
      </c>
      <c r="J10" s="547"/>
    </row>
    <row r="11" spans="1:10" x14ac:dyDescent="0.25">
      <c r="A11" s="98">
        <v>2</v>
      </c>
      <c r="B11" s="99" t="s">
        <v>477</v>
      </c>
      <c r="C11" s="370">
        <v>12431.08</v>
      </c>
      <c r="D11" s="367">
        <v>0</v>
      </c>
      <c r="E11" s="368">
        <v>0</v>
      </c>
      <c r="F11" s="367">
        <v>2490.67</v>
      </c>
      <c r="G11" s="368">
        <v>0</v>
      </c>
      <c r="H11" s="368">
        <v>0</v>
      </c>
      <c r="I11" s="547">
        <v>14921.75</v>
      </c>
      <c r="J11" s="547"/>
    </row>
    <row r="12" spans="1:10" x14ac:dyDescent="0.25">
      <c r="A12" s="98">
        <v>3</v>
      </c>
      <c r="B12" s="99" t="s">
        <v>478</v>
      </c>
      <c r="C12" s="367">
        <v>2018.75</v>
      </c>
      <c r="D12" s="367">
        <v>0</v>
      </c>
      <c r="E12" s="368">
        <v>0</v>
      </c>
      <c r="F12" s="367">
        <v>277.10000000000002</v>
      </c>
      <c r="G12" s="369">
        <v>0</v>
      </c>
      <c r="H12" s="368">
        <v>0</v>
      </c>
      <c r="I12" s="548">
        <v>2295.85</v>
      </c>
      <c r="J12" s="549"/>
    </row>
    <row r="13" spans="1:10" x14ac:dyDescent="0.25">
      <c r="A13" s="98">
        <v>4</v>
      </c>
      <c r="B13" s="101" t="s">
        <v>479</v>
      </c>
      <c r="C13" s="371">
        <v>6314.54</v>
      </c>
      <c r="D13" s="367">
        <v>0</v>
      </c>
      <c r="E13" s="367">
        <v>0</v>
      </c>
      <c r="F13" s="367">
        <v>1380.08</v>
      </c>
      <c r="G13" s="367">
        <v>0</v>
      </c>
      <c r="H13" s="367">
        <v>0</v>
      </c>
      <c r="I13" s="548">
        <v>7694.62</v>
      </c>
      <c r="J13" s="549"/>
    </row>
    <row r="14" spans="1:10" x14ac:dyDescent="0.25">
      <c r="A14" s="98">
        <v>5</v>
      </c>
      <c r="B14" s="99" t="s">
        <v>480</v>
      </c>
      <c r="C14" s="366">
        <v>1695.93</v>
      </c>
      <c r="D14" s="367">
        <v>0</v>
      </c>
      <c r="E14" s="368">
        <v>0</v>
      </c>
      <c r="F14" s="367">
        <v>0</v>
      </c>
      <c r="G14" s="368">
        <v>0</v>
      </c>
      <c r="H14" s="368">
        <v>0</v>
      </c>
      <c r="I14" s="547">
        <v>1695.93</v>
      </c>
      <c r="J14" s="547"/>
    </row>
    <row r="15" spans="1:10" x14ac:dyDescent="0.25">
      <c r="A15" s="98">
        <v>6</v>
      </c>
      <c r="B15" s="101" t="s">
        <v>481</v>
      </c>
      <c r="C15" s="367">
        <v>6159.58</v>
      </c>
      <c r="D15" s="367">
        <v>0</v>
      </c>
      <c r="E15" s="367">
        <v>0</v>
      </c>
      <c r="F15" s="367">
        <v>0</v>
      </c>
      <c r="G15" s="367">
        <v>0</v>
      </c>
      <c r="H15" s="367">
        <v>0</v>
      </c>
      <c r="I15" s="548">
        <v>6159.58</v>
      </c>
      <c r="J15" s="549"/>
    </row>
    <row r="16" spans="1:10" x14ac:dyDescent="0.25">
      <c r="A16" s="98">
        <v>7</v>
      </c>
      <c r="B16" s="101" t="s">
        <v>465</v>
      </c>
      <c r="C16" s="367">
        <v>906.79</v>
      </c>
      <c r="D16" s="367">
        <v>0</v>
      </c>
      <c r="E16" s="367">
        <v>0</v>
      </c>
      <c r="F16" s="367">
        <v>0</v>
      </c>
      <c r="G16" s="372">
        <v>0</v>
      </c>
      <c r="H16" s="367">
        <v>0</v>
      </c>
      <c r="I16" s="548">
        <v>906.79</v>
      </c>
      <c r="J16" s="549"/>
    </row>
    <row r="17" spans="1:10" ht="31.5" x14ac:dyDescent="0.25">
      <c r="A17" s="98">
        <v>8</v>
      </c>
      <c r="B17" s="100" t="s">
        <v>482</v>
      </c>
      <c r="C17" s="367">
        <v>0</v>
      </c>
      <c r="D17" s="367">
        <v>0</v>
      </c>
      <c r="E17" s="367">
        <v>0</v>
      </c>
      <c r="F17" s="370">
        <v>4368.45</v>
      </c>
      <c r="G17" s="369">
        <v>765.31</v>
      </c>
      <c r="H17" s="367">
        <v>0</v>
      </c>
      <c r="I17" s="547">
        <v>5133.76</v>
      </c>
      <c r="J17" s="547"/>
    </row>
    <row r="18" spans="1:10" ht="31.5" x14ac:dyDescent="0.25">
      <c r="A18" s="98">
        <v>9</v>
      </c>
      <c r="B18" s="193" t="s">
        <v>483</v>
      </c>
      <c r="C18" s="367">
        <v>142628.82</v>
      </c>
      <c r="D18" s="367">
        <v>0</v>
      </c>
      <c r="E18" s="367">
        <v>0</v>
      </c>
      <c r="F18" s="367">
        <v>0</v>
      </c>
      <c r="G18" s="369">
        <v>0</v>
      </c>
      <c r="H18" s="367">
        <v>0</v>
      </c>
      <c r="I18" s="550">
        <v>142628.82</v>
      </c>
      <c r="J18" s="551"/>
    </row>
    <row r="19" spans="1:10" x14ac:dyDescent="0.25">
      <c r="A19" s="98">
        <v>10</v>
      </c>
      <c r="B19" s="99" t="s">
        <v>484</v>
      </c>
      <c r="C19" s="366">
        <v>21134.560000000001</v>
      </c>
      <c r="D19" s="367">
        <v>0</v>
      </c>
      <c r="E19" s="367">
        <v>0</v>
      </c>
      <c r="F19" s="367">
        <v>0</v>
      </c>
      <c r="G19" s="367">
        <v>0</v>
      </c>
      <c r="H19" s="367">
        <v>0</v>
      </c>
      <c r="I19" s="547">
        <f>SUM(C19:H19)</f>
        <v>21134.560000000001</v>
      </c>
      <c r="J19" s="547"/>
    </row>
    <row r="20" spans="1:10" x14ac:dyDescent="0.25">
      <c r="A20" s="554" t="s">
        <v>458</v>
      </c>
      <c r="B20" s="554"/>
      <c r="C20" s="554"/>
      <c r="D20" s="554"/>
      <c r="E20" s="554"/>
      <c r="F20" s="554"/>
      <c r="G20" s="554"/>
      <c r="H20" s="554"/>
      <c r="I20" s="555">
        <f>SUM(I10:J19)</f>
        <v>204745.02000000002</v>
      </c>
      <c r="J20" s="555"/>
    </row>
    <row r="21" spans="1:10" x14ac:dyDescent="0.25">
      <c r="A21" s="103"/>
      <c r="B21" s="334" t="s">
        <v>261</v>
      </c>
      <c r="C21" s="103"/>
      <c r="D21" s="103"/>
      <c r="E21" s="103"/>
      <c r="F21" s="103"/>
      <c r="G21" s="103"/>
      <c r="H21" s="103"/>
      <c r="I21" s="104"/>
    </row>
    <row r="22" spans="1:10" ht="22.5" customHeight="1" x14ac:dyDescent="0.25">
      <c r="B22" s="553" t="s">
        <v>473</v>
      </c>
      <c r="C22" s="553"/>
      <c r="D22" s="553"/>
      <c r="E22" s="553"/>
      <c r="F22" s="553"/>
      <c r="G22" s="553"/>
      <c r="H22" s="553"/>
      <c r="I22" s="553"/>
    </row>
    <row r="23" spans="1:10" ht="31.5" customHeight="1" x14ac:dyDescent="0.25">
      <c r="B23" s="553" t="s">
        <v>474</v>
      </c>
      <c r="C23" s="553"/>
      <c r="D23" s="553"/>
      <c r="E23" s="553"/>
      <c r="F23" s="553"/>
      <c r="G23" s="553"/>
      <c r="H23" s="553"/>
      <c r="I23" s="553"/>
    </row>
    <row r="24" spans="1:10" ht="55.5" customHeight="1" x14ac:dyDescent="0.25">
      <c r="B24" s="552" t="s">
        <v>475</v>
      </c>
      <c r="C24" s="552"/>
      <c r="D24" s="552"/>
      <c r="E24" s="552"/>
      <c r="F24" s="552"/>
      <c r="G24" s="552"/>
      <c r="H24" s="552"/>
      <c r="I24" s="552"/>
    </row>
  </sheetData>
  <mergeCells count="23">
    <mergeCell ref="B24:I24"/>
    <mergeCell ref="B22:I22"/>
    <mergeCell ref="B23:I23"/>
    <mergeCell ref="I12:J12"/>
    <mergeCell ref="A20:H20"/>
    <mergeCell ref="I20:J20"/>
    <mergeCell ref="I19:J19"/>
    <mergeCell ref="I10:J10"/>
    <mergeCell ref="I11:J11"/>
    <mergeCell ref="I17:J17"/>
    <mergeCell ref="I16:J16"/>
    <mergeCell ref="I18:J18"/>
    <mergeCell ref="I14:J14"/>
    <mergeCell ref="I13:J13"/>
    <mergeCell ref="I15:J15"/>
    <mergeCell ref="A5:J5"/>
    <mergeCell ref="A7:A9"/>
    <mergeCell ref="B7:B9"/>
    <mergeCell ref="C7:E7"/>
    <mergeCell ref="F7:H7"/>
    <mergeCell ref="I7:J9"/>
    <mergeCell ref="C8:E8"/>
    <mergeCell ref="F8:H8"/>
  </mergeCells>
  <pageMargins left="0.7" right="0.7" top="0.75" bottom="0.75" header="0.3" footer="0.3"/>
  <pageSetup paperSize="9" scale="83" fitToHeight="0" orientation="landscape"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2">
    <tabColor rgb="FF00B0F0"/>
    <pageSetUpPr fitToPage="1"/>
  </sheetPr>
  <dimension ref="A1:K21"/>
  <sheetViews>
    <sheetView zoomScale="80" zoomScaleNormal="80" zoomScaleSheetLayoutView="55" workbookViewId="0">
      <selection activeCell="H3" sqref="H3:J3"/>
    </sheetView>
  </sheetViews>
  <sheetFormatPr defaultColWidth="9.140625" defaultRowHeight="15.75" x14ac:dyDescent="0.25"/>
  <cols>
    <col min="1" max="1" width="4.42578125" style="88" customWidth="1"/>
    <col min="2" max="2" width="44.140625" style="88" customWidth="1"/>
    <col min="3" max="4" width="15.7109375" style="88" customWidth="1"/>
    <col min="5" max="5" width="14.140625" style="88" customWidth="1"/>
    <col min="6" max="6" width="15.85546875" style="88" customWidth="1"/>
    <col min="7" max="8" width="13.7109375" style="88" customWidth="1"/>
    <col min="9" max="9" width="18.85546875" style="88" customWidth="1"/>
    <col min="10" max="10" width="16.140625" style="88" customWidth="1"/>
    <col min="11" max="11" width="11.85546875" style="88" bestFit="1" customWidth="1"/>
    <col min="12" max="12" width="12.42578125" style="88" bestFit="1" customWidth="1"/>
    <col min="13" max="16384" width="9.140625" style="88"/>
  </cols>
  <sheetData>
    <row r="1" spans="1:11" ht="15.75" customHeight="1" x14ac:dyDescent="0.25">
      <c r="A1" s="86"/>
      <c r="B1" s="87"/>
      <c r="C1" s="87"/>
      <c r="D1" s="87"/>
      <c r="E1" s="87"/>
      <c r="F1" s="87"/>
      <c r="G1" s="87"/>
    </row>
    <row r="2" spans="1:11" ht="15.75" customHeight="1" x14ac:dyDescent="0.25">
      <c r="A2" s="86"/>
      <c r="B2" s="87"/>
      <c r="C2" s="87"/>
      <c r="D2" s="89"/>
      <c r="E2" s="90" t="s">
        <v>117</v>
      </c>
      <c r="F2" s="91"/>
      <c r="G2" s="87"/>
      <c r="H2" s="557" t="s">
        <v>414</v>
      </c>
      <c r="I2" s="557"/>
      <c r="J2" s="557"/>
    </row>
    <row r="3" spans="1:11" x14ac:dyDescent="0.25">
      <c r="A3" s="87"/>
      <c r="B3" s="87"/>
      <c r="C3" s="87"/>
      <c r="D3" s="89"/>
      <c r="E3" s="90"/>
      <c r="F3" s="91"/>
      <c r="G3" s="87"/>
      <c r="H3" s="557" t="s">
        <v>598</v>
      </c>
      <c r="I3" s="557"/>
      <c r="J3" s="557"/>
    </row>
    <row r="4" spans="1:11" x14ac:dyDescent="0.25">
      <c r="A4" s="87"/>
      <c r="B4" s="87"/>
      <c r="C4" s="87"/>
      <c r="D4" s="89"/>
      <c r="E4" s="90"/>
      <c r="F4" s="91"/>
      <c r="G4" s="87"/>
      <c r="I4" s="92"/>
    </row>
    <row r="5" spans="1:11" s="95" customFormat="1" ht="15.6" customHeight="1" x14ac:dyDescent="0.25">
      <c r="A5" s="556" t="s">
        <v>227</v>
      </c>
      <c r="B5" s="556"/>
      <c r="C5" s="556"/>
      <c r="D5" s="556"/>
      <c r="E5" s="556"/>
      <c r="F5" s="556"/>
      <c r="G5" s="556"/>
      <c r="H5" s="556"/>
      <c r="I5" s="556"/>
      <c r="J5" s="556"/>
      <c r="K5" s="95">
        <v>12</v>
      </c>
    </row>
    <row r="6" spans="1:11" s="95" customFormat="1" x14ac:dyDescent="0.25">
      <c r="A6" s="103"/>
      <c r="B6" s="105"/>
      <c r="C6" s="105"/>
      <c r="D6" s="105"/>
      <c r="E6" s="105"/>
      <c r="F6" s="105"/>
      <c r="G6" s="105"/>
      <c r="H6" s="105"/>
      <c r="I6" s="105"/>
      <c r="J6" s="106" t="s">
        <v>150</v>
      </c>
    </row>
    <row r="7" spans="1:11" ht="45.75" customHeight="1" x14ac:dyDescent="0.25">
      <c r="A7" s="560" t="s">
        <v>0</v>
      </c>
      <c r="B7" s="546" t="s">
        <v>65</v>
      </c>
      <c r="C7" s="537" t="s">
        <v>228</v>
      </c>
      <c r="D7" s="537"/>
      <c r="E7" s="537"/>
      <c r="F7" s="538" t="s">
        <v>81</v>
      </c>
      <c r="G7" s="538"/>
      <c r="H7" s="538"/>
      <c r="I7" s="233" t="s">
        <v>104</v>
      </c>
      <c r="J7" s="539" t="s">
        <v>82</v>
      </c>
    </row>
    <row r="8" spans="1:11" x14ac:dyDescent="0.25">
      <c r="A8" s="560"/>
      <c r="B8" s="546"/>
      <c r="C8" s="540" t="s">
        <v>83</v>
      </c>
      <c r="D8" s="540"/>
      <c r="E8" s="540"/>
      <c r="F8" s="538" t="s">
        <v>83</v>
      </c>
      <c r="G8" s="538"/>
      <c r="H8" s="538"/>
      <c r="I8" s="233" t="s">
        <v>83</v>
      </c>
      <c r="J8" s="539"/>
    </row>
    <row r="9" spans="1:11" ht="114.75" customHeight="1" x14ac:dyDescent="0.25">
      <c r="A9" s="560"/>
      <c r="B9" s="546"/>
      <c r="C9" s="234" t="s">
        <v>253</v>
      </c>
      <c r="D9" s="234" t="s">
        <v>85</v>
      </c>
      <c r="E9" s="234" t="s">
        <v>86</v>
      </c>
      <c r="F9" s="234" t="s">
        <v>84</v>
      </c>
      <c r="G9" s="234" t="s">
        <v>85</v>
      </c>
      <c r="H9" s="234" t="s">
        <v>86</v>
      </c>
      <c r="I9" s="235" t="s">
        <v>95</v>
      </c>
      <c r="J9" s="539"/>
    </row>
    <row r="10" spans="1:11" x14ac:dyDescent="0.25">
      <c r="A10" s="107">
        <v>1</v>
      </c>
      <c r="B10" s="101" t="s">
        <v>9</v>
      </c>
      <c r="C10" s="367">
        <v>0</v>
      </c>
      <c r="D10" s="367">
        <v>0</v>
      </c>
      <c r="E10" s="368">
        <v>0</v>
      </c>
      <c r="F10" s="367">
        <v>133011.6</v>
      </c>
      <c r="G10" s="369">
        <v>10331.700000000001</v>
      </c>
      <c r="H10" s="368">
        <v>7465.56</v>
      </c>
      <c r="I10" s="372">
        <v>14010</v>
      </c>
      <c r="J10" s="408">
        <f t="shared" ref="J10:J15" si="0">I10+H10+G10+F10+E10+D10+C10</f>
        <v>164818.86000000002</v>
      </c>
    </row>
    <row r="11" spans="1:11" x14ac:dyDescent="0.25">
      <c r="A11" s="107">
        <v>3</v>
      </c>
      <c r="B11" s="101" t="s">
        <v>105</v>
      </c>
      <c r="C11" s="408">
        <v>6314.54</v>
      </c>
      <c r="D11" s="408">
        <v>0</v>
      </c>
      <c r="E11" s="408">
        <v>0</v>
      </c>
      <c r="F11" s="408">
        <v>1380.08</v>
      </c>
      <c r="G11" s="408">
        <v>0</v>
      </c>
      <c r="H11" s="408">
        <v>0</v>
      </c>
      <c r="I11" s="372">
        <v>0</v>
      </c>
      <c r="J11" s="408">
        <f t="shared" si="0"/>
        <v>7694.62</v>
      </c>
    </row>
    <row r="12" spans="1:11" x14ac:dyDescent="0.25">
      <c r="A12" s="107">
        <v>4</v>
      </c>
      <c r="B12" s="101" t="s">
        <v>157</v>
      </c>
      <c r="C12" s="408">
        <v>6159.58</v>
      </c>
      <c r="D12" s="408">
        <v>0</v>
      </c>
      <c r="E12" s="408">
        <v>0</v>
      </c>
      <c r="F12" s="408">
        <v>0</v>
      </c>
      <c r="G12" s="408">
        <v>0</v>
      </c>
      <c r="H12" s="408">
        <v>0</v>
      </c>
      <c r="I12" s="372">
        <v>0</v>
      </c>
      <c r="J12" s="408">
        <f t="shared" si="0"/>
        <v>6159.58</v>
      </c>
    </row>
    <row r="13" spans="1:11" x14ac:dyDescent="0.25">
      <c r="A13" s="107">
        <v>2</v>
      </c>
      <c r="B13" s="101" t="s">
        <v>11</v>
      </c>
      <c r="C13" s="366">
        <v>724747.52</v>
      </c>
      <c r="D13" s="367">
        <v>157616.25</v>
      </c>
      <c r="E13" s="368">
        <v>262693.75</v>
      </c>
      <c r="F13" s="367">
        <v>827953.39</v>
      </c>
      <c r="G13" s="369">
        <v>211226.44</v>
      </c>
      <c r="H13" s="368">
        <v>150555.09</v>
      </c>
      <c r="I13" s="372">
        <v>607272.76</v>
      </c>
      <c r="J13" s="408">
        <f>I13+H13+G13+F13+E13+D13+C13</f>
        <v>2942065.2</v>
      </c>
    </row>
    <row r="14" spans="1:11" ht="31.5" x14ac:dyDescent="0.25">
      <c r="A14" s="107">
        <v>5</v>
      </c>
      <c r="B14" s="108" t="s">
        <v>158</v>
      </c>
      <c r="C14" s="408">
        <v>0</v>
      </c>
      <c r="D14" s="408">
        <v>0</v>
      </c>
      <c r="E14" s="408">
        <v>0</v>
      </c>
      <c r="F14" s="408">
        <f>332.16*12</f>
        <v>3985.92</v>
      </c>
      <c r="G14" s="408">
        <f>63.78*12</f>
        <v>765.36</v>
      </c>
      <c r="H14" s="408">
        <v>0</v>
      </c>
      <c r="I14" s="372">
        <v>0</v>
      </c>
      <c r="J14" s="408">
        <f t="shared" si="0"/>
        <v>4751.28</v>
      </c>
    </row>
    <row r="15" spans="1:11" ht="32.1" customHeight="1" x14ac:dyDescent="0.25">
      <c r="A15" s="107">
        <v>6</v>
      </c>
      <c r="B15" s="108" t="s">
        <v>159</v>
      </c>
      <c r="C15" s="408">
        <v>19052.71</v>
      </c>
      <c r="D15" s="408">
        <v>0</v>
      </c>
      <c r="E15" s="408">
        <v>0</v>
      </c>
      <c r="F15" s="408">
        <v>0</v>
      </c>
      <c r="G15" s="408">
        <v>0</v>
      </c>
      <c r="H15" s="408">
        <v>0</v>
      </c>
      <c r="I15" s="408">
        <v>0</v>
      </c>
      <c r="J15" s="408">
        <f t="shared" si="0"/>
        <v>19052.71</v>
      </c>
    </row>
    <row r="16" spans="1:11" x14ac:dyDescent="0.25">
      <c r="A16" s="559" t="s">
        <v>458</v>
      </c>
      <c r="B16" s="559"/>
      <c r="C16" s="559"/>
      <c r="D16" s="559"/>
      <c r="E16" s="559"/>
      <c r="F16" s="559"/>
      <c r="G16" s="559"/>
      <c r="H16" s="559"/>
      <c r="I16" s="559"/>
      <c r="J16" s="409">
        <f>SUM(J10:J15)</f>
        <v>3144542.25</v>
      </c>
      <c r="K16" s="102"/>
    </row>
    <row r="17" spans="1:11" x14ac:dyDescent="0.25">
      <c r="J17" s="95"/>
      <c r="K17" s="102"/>
    </row>
    <row r="18" spans="1:11" ht="15.6" customHeight="1" x14ac:dyDescent="0.25">
      <c r="B18" s="558" t="s">
        <v>472</v>
      </c>
      <c r="C18" s="558"/>
      <c r="D18" s="558"/>
      <c r="E18" s="558"/>
      <c r="F18" s="558"/>
      <c r="G18" s="558"/>
      <c r="H18" s="558"/>
      <c r="I18" s="558"/>
      <c r="J18" s="558"/>
      <c r="K18" s="102"/>
    </row>
    <row r="19" spans="1:11" x14ac:dyDescent="0.25">
      <c r="B19" s="558"/>
      <c r="C19" s="558"/>
      <c r="D19" s="558"/>
      <c r="E19" s="558"/>
      <c r="F19" s="558"/>
      <c r="G19" s="558"/>
      <c r="H19" s="558"/>
      <c r="I19" s="558"/>
      <c r="J19" s="558"/>
      <c r="K19" s="102"/>
    </row>
    <row r="20" spans="1:11" x14ac:dyDescent="0.25">
      <c r="A20" s="179"/>
      <c r="B20" s="558"/>
      <c r="C20" s="558"/>
      <c r="D20" s="558"/>
      <c r="E20" s="558"/>
      <c r="F20" s="558"/>
      <c r="G20" s="558"/>
      <c r="H20" s="558"/>
      <c r="I20" s="558"/>
      <c r="J20" s="558"/>
      <c r="K20" s="102"/>
    </row>
    <row r="21" spans="1:11" ht="87" customHeight="1" x14ac:dyDescent="0.25">
      <c r="B21" s="558"/>
      <c r="C21" s="558"/>
      <c r="D21" s="558"/>
      <c r="E21" s="558"/>
      <c r="F21" s="558"/>
      <c r="G21" s="558"/>
      <c r="H21" s="558"/>
      <c r="I21" s="558"/>
      <c r="J21" s="558"/>
    </row>
  </sheetData>
  <mergeCells count="12">
    <mergeCell ref="A5:J5"/>
    <mergeCell ref="H2:J2"/>
    <mergeCell ref="H3:J3"/>
    <mergeCell ref="B18:J21"/>
    <mergeCell ref="A16:I16"/>
    <mergeCell ref="A7:A9"/>
    <mergeCell ref="B7:B9"/>
    <mergeCell ref="C7:E7"/>
    <mergeCell ref="F7:H7"/>
    <mergeCell ref="J7:J9"/>
    <mergeCell ref="C8:E8"/>
    <mergeCell ref="F8:H8"/>
  </mergeCells>
  <pageMargins left="0.39370078740157483" right="0.39370078740157483" top="1.1811023622047245" bottom="0.39370078740157483" header="0.31496062992125984" footer="0.31496062992125984"/>
  <pageSetup paperSize="9" scale="75" fitToHeight="0" orientation="landscape"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9">
    <tabColor rgb="FF00B0F0"/>
    <pageSetUpPr fitToPage="1"/>
  </sheetPr>
  <dimension ref="A1:N30"/>
  <sheetViews>
    <sheetView zoomScale="80" zoomScaleNormal="80" zoomScaleSheetLayoutView="90" workbookViewId="0">
      <selection activeCell="H3" sqref="H3"/>
    </sheetView>
  </sheetViews>
  <sheetFormatPr defaultColWidth="9.140625" defaultRowHeight="15" x14ac:dyDescent="0.25"/>
  <cols>
    <col min="1" max="1" width="50.28515625" style="45" customWidth="1"/>
    <col min="2" max="8" width="15.7109375" style="45" customWidth="1"/>
    <col min="9" max="9" width="9.28515625" style="45" hidden="1" customWidth="1"/>
    <col min="10" max="10" width="9.7109375" style="45" customWidth="1"/>
    <col min="11" max="16384" width="9.140625" style="45"/>
  </cols>
  <sheetData>
    <row r="1" spans="1:14" ht="18.75" x14ac:dyDescent="0.3">
      <c r="A1" s="47"/>
      <c r="B1" s="47"/>
      <c r="C1" s="47"/>
      <c r="D1" s="48"/>
      <c r="E1" s="49"/>
      <c r="F1" s="49"/>
      <c r="G1" s="49"/>
      <c r="H1" s="49"/>
      <c r="J1" s="50"/>
      <c r="K1" s="50"/>
      <c r="L1" s="50"/>
      <c r="M1" s="50"/>
      <c r="N1" s="50"/>
    </row>
    <row r="2" spans="1:14" ht="18.75" x14ac:dyDescent="0.3">
      <c r="A2" s="13"/>
      <c r="B2" s="13"/>
      <c r="C2" s="13"/>
      <c r="D2" s="14"/>
      <c r="E2" s="15"/>
      <c r="F2" s="15"/>
      <c r="G2" s="227"/>
      <c r="H2" s="228" t="s">
        <v>415</v>
      </c>
      <c r="J2" s="50"/>
      <c r="K2" s="50"/>
      <c r="L2" s="50"/>
      <c r="M2" s="50"/>
      <c r="N2" s="50"/>
    </row>
    <row r="3" spans="1:14" ht="18.75" x14ac:dyDescent="0.25">
      <c r="A3" s="6"/>
      <c r="B3" s="6"/>
      <c r="C3" s="6"/>
      <c r="D3" s="6"/>
      <c r="E3" s="6"/>
      <c r="F3" s="6"/>
      <c r="G3" s="225"/>
      <c r="H3" s="226" t="s">
        <v>598</v>
      </c>
      <c r="J3" s="50"/>
      <c r="K3" s="50"/>
      <c r="L3" s="50"/>
      <c r="M3" s="50"/>
      <c r="N3" s="50"/>
    </row>
    <row r="4" spans="1:14" ht="16.5" customHeight="1" x14ac:dyDescent="0.25"/>
    <row r="5" spans="1:14" ht="18" customHeight="1" x14ac:dyDescent="0.25">
      <c r="A5" s="562" t="s">
        <v>176</v>
      </c>
      <c r="B5" s="562"/>
      <c r="C5" s="562"/>
      <c r="D5" s="562"/>
      <c r="E5" s="562"/>
      <c r="F5" s="562"/>
      <c r="G5" s="562"/>
      <c r="H5" s="562"/>
    </row>
    <row r="6" spans="1:14" ht="94.5" x14ac:dyDescent="0.25">
      <c r="A6" s="563" t="s">
        <v>41</v>
      </c>
      <c r="B6" s="66" t="s">
        <v>168</v>
      </c>
      <c r="C6" s="66" t="s">
        <v>33</v>
      </c>
      <c r="D6" s="51" t="s">
        <v>249</v>
      </c>
      <c r="E6" s="51" t="s">
        <v>8</v>
      </c>
      <c r="F6" s="66" t="s">
        <v>243</v>
      </c>
      <c r="G6" s="51" t="s">
        <v>138</v>
      </c>
      <c r="H6" s="66" t="s">
        <v>35</v>
      </c>
    </row>
    <row r="7" spans="1:14" ht="15.75" x14ac:dyDescent="0.25">
      <c r="A7" s="563"/>
      <c r="B7" s="66">
        <v>1</v>
      </c>
      <c r="C7" s="66">
        <v>2</v>
      </c>
      <c r="D7" s="123">
        <v>3</v>
      </c>
      <c r="E7" s="66">
        <v>4</v>
      </c>
      <c r="F7" s="66">
        <v>5</v>
      </c>
      <c r="G7" s="66">
        <v>6</v>
      </c>
      <c r="H7" s="66">
        <v>7</v>
      </c>
    </row>
    <row r="8" spans="1:14" ht="15.75" x14ac:dyDescent="0.25">
      <c r="A8" s="35" t="s">
        <v>87</v>
      </c>
      <c r="B8" s="373">
        <v>264574.59000000003</v>
      </c>
      <c r="C8" s="374">
        <v>3688458.29</v>
      </c>
      <c r="D8" s="375">
        <v>63.11</v>
      </c>
      <c r="E8" s="374">
        <v>2319.37</v>
      </c>
      <c r="F8" s="374">
        <v>54154.74</v>
      </c>
      <c r="G8" s="374">
        <v>9734.4500000000007</v>
      </c>
      <c r="H8" s="374">
        <v>301896.8</v>
      </c>
    </row>
    <row r="9" spans="1:14" ht="15.75" x14ac:dyDescent="0.25">
      <c r="A9" s="23" t="s">
        <v>174</v>
      </c>
      <c r="B9" s="373">
        <v>4046090.36</v>
      </c>
      <c r="C9" s="374">
        <v>2011424.79</v>
      </c>
      <c r="D9" s="375">
        <v>0</v>
      </c>
      <c r="E9" s="374">
        <v>25254.460000000003</v>
      </c>
      <c r="F9" s="374">
        <v>164818.92000000001</v>
      </c>
      <c r="G9" s="374">
        <v>72716.510000000009</v>
      </c>
      <c r="H9" s="374">
        <v>8391574.2799999993</v>
      </c>
    </row>
    <row r="10" spans="1:14" ht="15.75" x14ac:dyDescent="0.25">
      <c r="A10" s="23" t="s">
        <v>43</v>
      </c>
      <c r="B10" s="373">
        <v>3353184.64</v>
      </c>
      <c r="C10" s="374">
        <v>2328440.67</v>
      </c>
      <c r="D10" s="375">
        <v>63.11</v>
      </c>
      <c r="E10" s="374">
        <v>19348.050000000003</v>
      </c>
      <c r="F10" s="374">
        <v>211352.07</v>
      </c>
      <c r="G10" s="374">
        <v>81943.34</v>
      </c>
      <c r="H10" s="374">
        <v>6283309.5099999998</v>
      </c>
    </row>
    <row r="11" spans="1:14" ht="15.75" x14ac:dyDescent="0.25">
      <c r="A11" s="24" t="s">
        <v>44</v>
      </c>
      <c r="B11" s="376">
        <v>556172.87</v>
      </c>
      <c r="C11" s="377">
        <v>201873.31</v>
      </c>
      <c r="D11" s="378">
        <v>0</v>
      </c>
      <c r="E11" s="377">
        <v>0</v>
      </c>
      <c r="F11" s="377">
        <v>90001.2</v>
      </c>
      <c r="G11" s="377">
        <v>29400</v>
      </c>
      <c r="H11" s="377">
        <v>2249298.7599999998</v>
      </c>
    </row>
    <row r="12" spans="1:14" ht="15.75" x14ac:dyDescent="0.25">
      <c r="A12" s="24" t="s">
        <v>45</v>
      </c>
      <c r="B12" s="376">
        <v>584150.93999999994</v>
      </c>
      <c r="C12" s="377">
        <v>1052575.78</v>
      </c>
      <c r="D12" s="378">
        <v>0</v>
      </c>
      <c r="E12" s="377">
        <v>3489.3</v>
      </c>
      <c r="F12" s="377">
        <v>8584.9000000000015</v>
      </c>
      <c r="G12" s="377">
        <v>0</v>
      </c>
      <c r="H12" s="377">
        <v>891087.52</v>
      </c>
    </row>
    <row r="13" spans="1:14" ht="15.75" x14ac:dyDescent="0.25">
      <c r="A13" s="24" t="s">
        <v>46</v>
      </c>
      <c r="B13" s="376">
        <v>203827.20000000001</v>
      </c>
      <c r="C13" s="377">
        <v>541741.1</v>
      </c>
      <c r="D13" s="378">
        <v>0</v>
      </c>
      <c r="E13" s="377">
        <v>0</v>
      </c>
      <c r="F13" s="377">
        <v>3283.83</v>
      </c>
      <c r="G13" s="377">
        <v>0</v>
      </c>
      <c r="H13" s="377">
        <v>797367.70000000007</v>
      </c>
    </row>
    <row r="14" spans="1:14" ht="15.75" x14ac:dyDescent="0.25">
      <c r="A14" s="24" t="s">
        <v>47</v>
      </c>
      <c r="B14" s="376">
        <v>102155.35</v>
      </c>
      <c r="C14" s="377">
        <v>0</v>
      </c>
      <c r="D14" s="378">
        <v>0</v>
      </c>
      <c r="E14" s="377">
        <v>0</v>
      </c>
      <c r="F14" s="377">
        <v>0</v>
      </c>
      <c r="G14" s="377">
        <v>0</v>
      </c>
      <c r="H14" s="377">
        <v>15400</v>
      </c>
    </row>
    <row r="15" spans="1:14" ht="15.75" x14ac:dyDescent="0.25">
      <c r="A15" s="24" t="s">
        <v>48</v>
      </c>
      <c r="B15" s="376">
        <v>47301.509999999995</v>
      </c>
      <c r="C15" s="377">
        <v>13232.309999999998</v>
      </c>
      <c r="D15" s="378">
        <v>0</v>
      </c>
      <c r="E15" s="377">
        <v>0</v>
      </c>
      <c r="F15" s="377">
        <v>2114.52</v>
      </c>
      <c r="G15" s="377">
        <v>0</v>
      </c>
      <c r="H15" s="377">
        <v>192767.81000000003</v>
      </c>
    </row>
    <row r="16" spans="1:14" ht="15.75" x14ac:dyDescent="0.25">
      <c r="A16" s="24" t="s">
        <v>49</v>
      </c>
      <c r="B16" s="376">
        <v>11940</v>
      </c>
      <c r="C16" s="377">
        <v>0</v>
      </c>
      <c r="D16" s="378">
        <v>0</v>
      </c>
      <c r="E16" s="377">
        <v>0</v>
      </c>
      <c r="F16" s="377">
        <v>0</v>
      </c>
      <c r="G16" s="377">
        <v>0</v>
      </c>
      <c r="H16" s="377">
        <v>0</v>
      </c>
    </row>
    <row r="17" spans="1:8" ht="31.5" x14ac:dyDescent="0.25">
      <c r="A17" s="24" t="s">
        <v>50</v>
      </c>
      <c r="B17" s="376">
        <v>0</v>
      </c>
      <c r="C17" s="377">
        <v>0</v>
      </c>
      <c r="D17" s="378">
        <v>0</v>
      </c>
      <c r="E17" s="377">
        <v>0</v>
      </c>
      <c r="F17" s="377">
        <v>0</v>
      </c>
      <c r="G17" s="377">
        <v>0</v>
      </c>
      <c r="H17" s="377">
        <v>0</v>
      </c>
    </row>
    <row r="18" spans="1:8" ht="31.5" x14ac:dyDescent="0.25">
      <c r="A18" s="24" t="s">
        <v>51</v>
      </c>
      <c r="B18" s="376">
        <v>5280</v>
      </c>
      <c r="C18" s="377">
        <v>309731.40000000002</v>
      </c>
      <c r="D18" s="378">
        <v>0</v>
      </c>
      <c r="E18" s="377">
        <v>0</v>
      </c>
      <c r="F18" s="377">
        <v>0</v>
      </c>
      <c r="G18" s="377">
        <v>0</v>
      </c>
      <c r="H18" s="377">
        <v>125936.3</v>
      </c>
    </row>
    <row r="19" spans="1:8" ht="15.75" x14ac:dyDescent="0.25">
      <c r="A19" s="24" t="s">
        <v>52</v>
      </c>
      <c r="B19" s="376">
        <v>16402.77</v>
      </c>
      <c r="C19" s="377">
        <v>7748.77</v>
      </c>
      <c r="D19" s="379">
        <v>63.11</v>
      </c>
      <c r="E19" s="377">
        <v>1320</v>
      </c>
      <c r="F19" s="377">
        <v>117.6</v>
      </c>
      <c r="G19" s="377">
        <v>13920.77</v>
      </c>
      <c r="H19" s="377">
        <v>28746.01</v>
      </c>
    </row>
    <row r="20" spans="1:8" ht="15.75" x14ac:dyDescent="0.25">
      <c r="A20" s="24" t="s">
        <v>53</v>
      </c>
      <c r="B20" s="376">
        <v>100000</v>
      </c>
      <c r="C20" s="377">
        <v>24000</v>
      </c>
      <c r="D20" s="379">
        <v>0</v>
      </c>
      <c r="E20" s="377">
        <v>0</v>
      </c>
      <c r="F20" s="377">
        <v>0</v>
      </c>
      <c r="G20" s="377">
        <v>0</v>
      </c>
      <c r="H20" s="377">
        <v>55928.6</v>
      </c>
    </row>
    <row r="21" spans="1:8" ht="47.25" x14ac:dyDescent="0.25">
      <c r="A21" s="24" t="s">
        <v>54</v>
      </c>
      <c r="B21" s="376">
        <v>270978.33999999997</v>
      </c>
      <c r="C21" s="377">
        <v>20826</v>
      </c>
      <c r="D21" s="379">
        <v>0</v>
      </c>
      <c r="E21" s="377">
        <v>0</v>
      </c>
      <c r="F21" s="377">
        <v>0</v>
      </c>
      <c r="G21" s="377">
        <v>0</v>
      </c>
      <c r="H21" s="377">
        <v>55837.340000000004</v>
      </c>
    </row>
    <row r="22" spans="1:8" ht="15.75" x14ac:dyDescent="0.25">
      <c r="A22" s="24" t="s">
        <v>99</v>
      </c>
      <c r="B22" s="373">
        <v>1449668.66</v>
      </c>
      <c r="C22" s="374">
        <v>156712</v>
      </c>
      <c r="D22" s="380">
        <v>0</v>
      </c>
      <c r="E22" s="374">
        <v>14538.75</v>
      </c>
      <c r="F22" s="374">
        <v>107250.01999999999</v>
      </c>
      <c r="G22" s="374">
        <v>38622.570000000007</v>
      </c>
      <c r="H22" s="374">
        <v>1854726.4700000002</v>
      </c>
    </row>
    <row r="23" spans="1:8" ht="15.75" x14ac:dyDescent="0.25">
      <c r="A23" s="24" t="s">
        <v>88</v>
      </c>
      <c r="B23" s="376">
        <v>434089.39</v>
      </c>
      <c r="C23" s="377">
        <v>39094</v>
      </c>
      <c r="D23" s="379">
        <v>0</v>
      </c>
      <c r="E23" s="377">
        <v>0</v>
      </c>
      <c r="F23" s="377">
        <v>21129.7</v>
      </c>
      <c r="G23" s="377">
        <v>17523.47</v>
      </c>
      <c r="H23" s="377">
        <v>618242.18999999994</v>
      </c>
    </row>
    <row r="24" spans="1:8" ht="15.75" x14ac:dyDescent="0.25">
      <c r="A24" s="24" t="s">
        <v>89</v>
      </c>
      <c r="B24" s="376">
        <v>1015579.27</v>
      </c>
      <c r="C24" s="377">
        <v>117618</v>
      </c>
      <c r="D24" s="379">
        <v>0</v>
      </c>
      <c r="E24" s="377">
        <v>14538.75</v>
      </c>
      <c r="F24" s="377">
        <v>86120.320000000007</v>
      </c>
      <c r="G24" s="377">
        <v>21099.1</v>
      </c>
      <c r="H24" s="377">
        <v>1236484.28</v>
      </c>
    </row>
    <row r="25" spans="1:8" ht="15.75" x14ac:dyDescent="0.25">
      <c r="A25" s="24" t="s">
        <v>67</v>
      </c>
      <c r="B25" s="376">
        <v>5307</v>
      </c>
      <c r="C25" s="377">
        <v>0</v>
      </c>
      <c r="D25" s="379">
        <v>0</v>
      </c>
      <c r="E25" s="377">
        <v>0</v>
      </c>
      <c r="F25" s="377">
        <v>0</v>
      </c>
      <c r="G25" s="377">
        <v>0</v>
      </c>
      <c r="H25" s="377">
        <v>16213</v>
      </c>
    </row>
    <row r="26" spans="1:8" ht="15.75" x14ac:dyDescent="0.25">
      <c r="A26" s="22" t="s">
        <v>175</v>
      </c>
      <c r="B26" s="373">
        <v>957480.31</v>
      </c>
      <c r="C26" s="374">
        <v>3371442.41</v>
      </c>
      <c r="D26" s="380">
        <v>0</v>
      </c>
      <c r="E26" s="374">
        <v>8225.7799999999988</v>
      </c>
      <c r="F26" s="374">
        <v>7621.5899999999965</v>
      </c>
      <c r="G26" s="374">
        <v>507.6200000000099</v>
      </c>
      <c r="H26" s="374">
        <v>2410161.5700000003</v>
      </c>
    </row>
    <row r="27" spans="1:8" ht="15.75" x14ac:dyDescent="0.25">
      <c r="A27" s="46"/>
    </row>
    <row r="28" spans="1:8" ht="15.75" x14ac:dyDescent="0.25">
      <c r="A28" s="46" t="s">
        <v>213</v>
      </c>
    </row>
    <row r="29" spans="1:8" ht="33.75" customHeight="1" x14ac:dyDescent="0.25">
      <c r="A29" s="561" t="s">
        <v>451</v>
      </c>
      <c r="B29" s="561"/>
      <c r="C29" s="561"/>
      <c r="D29" s="561"/>
      <c r="E29" s="561"/>
      <c r="F29" s="561"/>
      <c r="G29" s="561"/>
      <c r="H29" s="561"/>
    </row>
    <row r="30" spans="1:8" ht="33" customHeight="1" x14ac:dyDescent="0.25">
      <c r="A30" s="564" t="s">
        <v>250</v>
      </c>
      <c r="B30" s="564"/>
      <c r="C30" s="564"/>
      <c r="D30" s="564"/>
      <c r="E30" s="564"/>
      <c r="F30" s="564"/>
      <c r="G30" s="564"/>
      <c r="H30" s="564"/>
    </row>
  </sheetData>
  <mergeCells count="4">
    <mergeCell ref="A29:H29"/>
    <mergeCell ref="A5:H5"/>
    <mergeCell ref="A6:A7"/>
    <mergeCell ref="A30:H30"/>
  </mergeCells>
  <pageMargins left="0.3" right="0.25" top="0.75" bottom="0.75" header="0.3" footer="0.3"/>
  <pageSetup scale="8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10">
    <tabColor rgb="FF00B0F0"/>
    <pageSetUpPr fitToPage="1"/>
  </sheetPr>
  <dimension ref="A1:K30"/>
  <sheetViews>
    <sheetView zoomScale="80" zoomScaleNormal="80" zoomScaleSheetLayoutView="90" workbookViewId="0">
      <selection activeCell="L6" sqref="L6"/>
    </sheetView>
  </sheetViews>
  <sheetFormatPr defaultColWidth="9.140625" defaultRowHeight="15" x14ac:dyDescent="0.25"/>
  <cols>
    <col min="1" max="1" width="50.28515625" style="45" customWidth="1"/>
    <col min="2" max="9" width="15.7109375" style="45" customWidth="1"/>
    <col min="10" max="11" width="16.7109375" style="45" customWidth="1"/>
    <col min="12" max="12" width="9.140625" style="45" customWidth="1"/>
    <col min="13" max="16384" width="9.140625" style="45"/>
  </cols>
  <sheetData>
    <row r="1" spans="1:11" ht="27.75" customHeight="1" x14ac:dyDescent="0.25">
      <c r="A1" s="52"/>
      <c r="B1" s="53"/>
      <c r="C1" s="53"/>
      <c r="D1" s="52"/>
      <c r="E1" s="50"/>
      <c r="F1" s="50"/>
      <c r="G1" s="50"/>
      <c r="H1" s="50"/>
      <c r="I1" s="50"/>
      <c r="J1" s="50"/>
      <c r="K1" s="50"/>
    </row>
    <row r="2" spans="1:11" ht="15.75" x14ac:dyDescent="0.25">
      <c r="A2" s="50"/>
      <c r="B2" s="50"/>
      <c r="C2" s="50"/>
      <c r="D2" s="50"/>
      <c r="E2" s="50"/>
      <c r="F2" s="50"/>
      <c r="H2" s="229"/>
      <c r="I2" s="228" t="s">
        <v>416</v>
      </c>
      <c r="J2" s="50"/>
      <c r="K2" s="50"/>
    </row>
    <row r="3" spans="1:11" ht="15.75" x14ac:dyDescent="0.25">
      <c r="H3" s="567" t="s">
        <v>598</v>
      </c>
      <c r="I3" s="567"/>
    </row>
    <row r="4" spans="1:11" ht="18.75" customHeight="1" x14ac:dyDescent="0.25">
      <c r="I4" s="17"/>
    </row>
    <row r="5" spans="1:11" ht="24" customHeight="1" x14ac:dyDescent="0.25">
      <c r="A5" s="566" t="s">
        <v>176</v>
      </c>
      <c r="B5" s="566"/>
      <c r="C5" s="566"/>
      <c r="D5" s="566"/>
      <c r="E5" s="566"/>
      <c r="F5" s="566"/>
      <c r="G5" s="566"/>
      <c r="H5" s="566"/>
      <c r="I5" s="566"/>
    </row>
    <row r="6" spans="1:11" ht="83.25" customHeight="1" x14ac:dyDescent="0.25">
      <c r="A6" s="565" t="s">
        <v>41</v>
      </c>
      <c r="B6" s="489" t="s">
        <v>36</v>
      </c>
      <c r="C6" s="489" t="s">
        <v>134</v>
      </c>
      <c r="D6" s="489" t="s">
        <v>37</v>
      </c>
      <c r="E6" s="489" t="s">
        <v>38</v>
      </c>
      <c r="F6" s="223" t="s">
        <v>177</v>
      </c>
      <c r="G6" s="489" t="s">
        <v>244</v>
      </c>
      <c r="H6" s="489" t="s">
        <v>136</v>
      </c>
      <c r="I6" s="4" t="s">
        <v>247</v>
      </c>
    </row>
    <row r="7" spans="1:11" ht="15.75" x14ac:dyDescent="0.25">
      <c r="A7" s="565"/>
      <c r="B7" s="51">
        <v>8</v>
      </c>
      <c r="C7" s="51">
        <v>9</v>
      </c>
      <c r="D7" s="51">
        <v>10</v>
      </c>
      <c r="E7" s="51">
        <v>11</v>
      </c>
      <c r="F7" s="4">
        <v>12</v>
      </c>
      <c r="G7" s="51">
        <v>13</v>
      </c>
      <c r="H7" s="51">
        <v>14</v>
      </c>
      <c r="I7" s="4">
        <v>15</v>
      </c>
    </row>
    <row r="8" spans="1:11" ht="15.75" x14ac:dyDescent="0.25">
      <c r="A8" s="36" t="s">
        <v>87</v>
      </c>
      <c r="B8" s="386">
        <v>9322.08</v>
      </c>
      <c r="C8" s="387">
        <v>567640.4</v>
      </c>
      <c r="D8" s="386">
        <v>18676.09</v>
      </c>
      <c r="E8" s="386">
        <v>150916.16</v>
      </c>
      <c r="F8" s="388">
        <v>0</v>
      </c>
      <c r="G8" s="389">
        <v>676.66</v>
      </c>
      <c r="H8" s="386">
        <v>857.67</v>
      </c>
      <c r="I8" s="381">
        <v>1012.02</v>
      </c>
    </row>
    <row r="9" spans="1:11" ht="15.75" x14ac:dyDescent="0.25">
      <c r="A9" s="23" t="s">
        <v>174</v>
      </c>
      <c r="B9" s="386">
        <v>51716.72</v>
      </c>
      <c r="C9" s="386">
        <v>2833071.96</v>
      </c>
      <c r="D9" s="386">
        <v>61305.05</v>
      </c>
      <c r="E9" s="386">
        <v>1098732.55</v>
      </c>
      <c r="F9" s="388">
        <v>17296.2</v>
      </c>
      <c r="G9" s="390">
        <v>4790.28</v>
      </c>
      <c r="H9" s="386">
        <v>2651.5</v>
      </c>
      <c r="I9" s="382">
        <v>0</v>
      </c>
    </row>
    <row r="10" spans="1:11" ht="15.75" x14ac:dyDescent="0.25">
      <c r="A10" s="23" t="s">
        <v>43</v>
      </c>
      <c r="B10" s="391">
        <v>37493.950000000004</v>
      </c>
      <c r="C10" s="391">
        <v>1138197.67</v>
      </c>
      <c r="D10" s="391">
        <v>34411.440000000002</v>
      </c>
      <c r="E10" s="391">
        <v>1108947.7899999998</v>
      </c>
      <c r="F10" s="382">
        <v>11378.74</v>
      </c>
      <c r="G10" s="391">
        <v>2712</v>
      </c>
      <c r="H10" s="391">
        <v>3087.76</v>
      </c>
      <c r="I10" s="382">
        <v>1012.02</v>
      </c>
    </row>
    <row r="11" spans="1:11" ht="15.75" x14ac:dyDescent="0.25">
      <c r="A11" s="24" t="s">
        <v>44</v>
      </c>
      <c r="B11" s="392">
        <v>29411.160000000003</v>
      </c>
      <c r="C11" s="391">
        <v>233503.78999999998</v>
      </c>
      <c r="D11" s="392">
        <v>0</v>
      </c>
      <c r="E11" s="392">
        <v>307235.75</v>
      </c>
      <c r="F11" s="393">
        <v>10400</v>
      </c>
      <c r="G11" s="392">
        <v>0</v>
      </c>
      <c r="H11" s="392">
        <v>705.79000000000008</v>
      </c>
      <c r="I11" s="383">
        <v>0</v>
      </c>
    </row>
    <row r="12" spans="1:11" ht="15.75" x14ac:dyDescent="0.25">
      <c r="A12" s="24" t="s">
        <v>45</v>
      </c>
      <c r="B12" s="392">
        <v>0</v>
      </c>
      <c r="C12" s="392">
        <v>102068.94</v>
      </c>
      <c r="D12" s="392">
        <v>33209.68</v>
      </c>
      <c r="E12" s="392">
        <v>407340</v>
      </c>
      <c r="F12" s="393">
        <v>0</v>
      </c>
      <c r="G12" s="392">
        <v>0</v>
      </c>
      <c r="H12" s="392">
        <v>0</v>
      </c>
      <c r="I12" s="383">
        <v>0</v>
      </c>
    </row>
    <row r="13" spans="1:11" ht="15.75" x14ac:dyDescent="0.25">
      <c r="A13" s="24" t="s">
        <v>46</v>
      </c>
      <c r="B13" s="392">
        <v>0</v>
      </c>
      <c r="C13" s="392">
        <v>0</v>
      </c>
      <c r="D13" s="392">
        <v>0</v>
      </c>
      <c r="E13" s="392">
        <v>0</v>
      </c>
      <c r="F13" s="393">
        <v>0</v>
      </c>
      <c r="G13" s="392">
        <v>0</v>
      </c>
      <c r="H13" s="392">
        <v>0</v>
      </c>
      <c r="I13" s="383">
        <v>0</v>
      </c>
    </row>
    <row r="14" spans="1:11" ht="15.75" x14ac:dyDescent="0.25">
      <c r="A14" s="24" t="s">
        <v>47</v>
      </c>
      <c r="B14" s="392">
        <v>0</v>
      </c>
      <c r="C14" s="392">
        <v>0</v>
      </c>
      <c r="D14" s="392">
        <v>0</v>
      </c>
      <c r="E14" s="392">
        <v>86500</v>
      </c>
      <c r="F14" s="393">
        <v>0</v>
      </c>
      <c r="G14" s="392">
        <v>0</v>
      </c>
      <c r="H14" s="392">
        <v>0</v>
      </c>
      <c r="I14" s="383">
        <v>0</v>
      </c>
    </row>
    <row r="15" spans="1:11" ht="15.75" x14ac:dyDescent="0.25">
      <c r="A15" s="24" t="s">
        <v>48</v>
      </c>
      <c r="B15" s="392">
        <v>2763</v>
      </c>
      <c r="C15" s="392">
        <v>224463.90000000002</v>
      </c>
      <c r="D15" s="392">
        <v>0</v>
      </c>
      <c r="E15" s="392">
        <v>21103.309999999998</v>
      </c>
      <c r="F15" s="393">
        <v>0</v>
      </c>
      <c r="G15" s="392">
        <v>600</v>
      </c>
      <c r="H15" s="392">
        <v>0</v>
      </c>
      <c r="I15" s="383">
        <v>0</v>
      </c>
    </row>
    <row r="16" spans="1:11" ht="15.75" x14ac:dyDescent="0.25">
      <c r="A16" s="24" t="s">
        <v>49</v>
      </c>
      <c r="B16" s="392">
        <v>0</v>
      </c>
      <c r="C16" s="392">
        <v>0</v>
      </c>
      <c r="D16" s="392">
        <v>0</v>
      </c>
      <c r="E16" s="392">
        <v>0</v>
      </c>
      <c r="F16" s="393">
        <v>0</v>
      </c>
      <c r="G16" s="392">
        <v>0</v>
      </c>
      <c r="H16" s="392">
        <v>0</v>
      </c>
      <c r="I16" s="383">
        <v>0</v>
      </c>
    </row>
    <row r="17" spans="1:9" ht="31.5" x14ac:dyDescent="0.25">
      <c r="A17" s="24" t="s">
        <v>50</v>
      </c>
      <c r="B17" s="392">
        <v>0</v>
      </c>
      <c r="C17" s="392">
        <v>0</v>
      </c>
      <c r="D17" s="392">
        <v>0</v>
      </c>
      <c r="E17" s="392">
        <v>0</v>
      </c>
      <c r="F17" s="393">
        <v>0</v>
      </c>
      <c r="G17" s="392">
        <v>0</v>
      </c>
      <c r="H17" s="392">
        <v>0</v>
      </c>
      <c r="I17" s="383">
        <v>0</v>
      </c>
    </row>
    <row r="18" spans="1:9" ht="31.5" x14ac:dyDescent="0.25">
      <c r="A18" s="24" t="s">
        <v>51</v>
      </c>
      <c r="B18" s="392">
        <v>0</v>
      </c>
      <c r="C18" s="392">
        <v>187166.35</v>
      </c>
      <c r="D18" s="392">
        <v>0</v>
      </c>
      <c r="E18" s="392">
        <v>15084</v>
      </c>
      <c r="F18" s="393">
        <v>0</v>
      </c>
      <c r="G18" s="392">
        <v>0</v>
      </c>
      <c r="H18" s="392">
        <v>0</v>
      </c>
      <c r="I18" s="383">
        <v>0</v>
      </c>
    </row>
    <row r="19" spans="1:9" ht="15.75" x14ac:dyDescent="0.25">
      <c r="A19" s="24" t="s">
        <v>52</v>
      </c>
      <c r="B19" s="392">
        <v>1906.5</v>
      </c>
      <c r="C19" s="392">
        <v>10082.34</v>
      </c>
      <c r="D19" s="392">
        <v>1201.76</v>
      </c>
      <c r="E19" s="392">
        <v>3735.5600000000004</v>
      </c>
      <c r="F19" s="393">
        <v>978.74</v>
      </c>
      <c r="G19" s="392">
        <v>1112</v>
      </c>
      <c r="H19" s="392">
        <v>2190.34</v>
      </c>
      <c r="I19" s="383">
        <v>1012.02</v>
      </c>
    </row>
    <row r="20" spans="1:9" ht="15.75" x14ac:dyDescent="0.25">
      <c r="A20" s="24" t="s">
        <v>53</v>
      </c>
      <c r="B20" s="392">
        <v>0</v>
      </c>
      <c r="C20" s="392">
        <v>37800</v>
      </c>
      <c r="D20" s="392">
        <v>0</v>
      </c>
      <c r="E20" s="392">
        <v>60000</v>
      </c>
      <c r="F20" s="393">
        <v>0</v>
      </c>
      <c r="G20" s="392">
        <v>0</v>
      </c>
      <c r="H20" s="392">
        <v>0</v>
      </c>
      <c r="I20" s="384">
        <v>0</v>
      </c>
    </row>
    <row r="21" spans="1:9" ht="47.25" x14ac:dyDescent="0.25">
      <c r="A21" s="24" t="s">
        <v>96</v>
      </c>
      <c r="B21" s="392">
        <v>0</v>
      </c>
      <c r="C21" s="392">
        <v>0</v>
      </c>
      <c r="D21" s="392">
        <v>0</v>
      </c>
      <c r="E21" s="392">
        <v>5862</v>
      </c>
      <c r="F21" s="393">
        <v>0</v>
      </c>
      <c r="G21" s="392">
        <v>0</v>
      </c>
      <c r="H21" s="392">
        <v>0</v>
      </c>
      <c r="I21" s="384">
        <v>0</v>
      </c>
    </row>
    <row r="22" spans="1:9" ht="15.75" x14ac:dyDescent="0.25">
      <c r="A22" s="24" t="s">
        <v>99</v>
      </c>
      <c r="B22" s="394">
        <v>3413.29</v>
      </c>
      <c r="C22" s="395">
        <v>340750.85</v>
      </c>
      <c r="D22" s="394">
        <v>0</v>
      </c>
      <c r="E22" s="394">
        <v>182757.13</v>
      </c>
      <c r="F22" s="396">
        <v>0</v>
      </c>
      <c r="G22" s="394">
        <v>1000</v>
      </c>
      <c r="H22" s="394">
        <v>191.63</v>
      </c>
      <c r="I22" s="385">
        <v>0</v>
      </c>
    </row>
    <row r="23" spans="1:9" ht="15.75" x14ac:dyDescent="0.25">
      <c r="A23" s="24" t="s">
        <v>88</v>
      </c>
      <c r="B23" s="397">
        <v>1098.94</v>
      </c>
      <c r="C23" s="397">
        <v>113583.62</v>
      </c>
      <c r="D23" s="397">
        <v>0</v>
      </c>
      <c r="E23" s="397">
        <v>29592.91</v>
      </c>
      <c r="F23" s="393">
        <v>0</v>
      </c>
      <c r="G23" s="397">
        <v>500</v>
      </c>
      <c r="H23" s="397">
        <v>0</v>
      </c>
      <c r="I23" s="384">
        <v>0</v>
      </c>
    </row>
    <row r="24" spans="1:9" ht="15.75" x14ac:dyDescent="0.25">
      <c r="A24" s="24" t="s">
        <v>89</v>
      </c>
      <c r="B24" s="398">
        <v>2314.35</v>
      </c>
      <c r="C24" s="398">
        <v>227167.23000000004</v>
      </c>
      <c r="D24" s="398">
        <v>0</v>
      </c>
      <c r="E24" s="398">
        <v>153164.22</v>
      </c>
      <c r="F24" s="383">
        <v>0</v>
      </c>
      <c r="G24" s="398">
        <v>500</v>
      </c>
      <c r="H24" s="398">
        <v>191.63</v>
      </c>
      <c r="I24" s="384">
        <v>0</v>
      </c>
    </row>
    <row r="25" spans="1:9" ht="15.75" x14ac:dyDescent="0.25">
      <c r="A25" s="24" t="s">
        <v>55</v>
      </c>
      <c r="B25" s="399">
        <v>0</v>
      </c>
      <c r="C25" s="399">
        <v>2361.5</v>
      </c>
      <c r="D25" s="399">
        <v>0</v>
      </c>
      <c r="E25" s="399">
        <v>19330.04</v>
      </c>
      <c r="F25" s="383">
        <v>0</v>
      </c>
      <c r="G25" s="399">
        <v>0</v>
      </c>
      <c r="H25" s="399">
        <v>0</v>
      </c>
      <c r="I25" s="384">
        <v>0</v>
      </c>
    </row>
    <row r="26" spans="1:9" ht="15.75" x14ac:dyDescent="0.25">
      <c r="A26" s="22" t="s">
        <v>175</v>
      </c>
      <c r="B26" s="375">
        <v>23544.85</v>
      </c>
      <c r="C26" s="375">
        <v>2262514.69</v>
      </c>
      <c r="D26" s="375">
        <v>45569.7</v>
      </c>
      <c r="E26" s="375">
        <v>140700.92000000016</v>
      </c>
      <c r="F26" s="396">
        <v>5917.4600000000009</v>
      </c>
      <c r="G26" s="380">
        <v>2754.94</v>
      </c>
      <c r="H26" s="375">
        <v>421.40999999999985</v>
      </c>
      <c r="I26" s="385">
        <v>0</v>
      </c>
    </row>
    <row r="28" spans="1:9" ht="15.75" x14ac:dyDescent="0.25">
      <c r="A28" s="46" t="s">
        <v>231</v>
      </c>
    </row>
    <row r="29" spans="1:9" ht="30.75" customHeight="1" x14ac:dyDescent="0.25">
      <c r="A29" s="568" t="s">
        <v>454</v>
      </c>
      <c r="B29" s="568"/>
      <c r="C29" s="568"/>
      <c r="D29" s="568"/>
      <c r="E29" s="568"/>
      <c r="F29" s="568"/>
      <c r="G29" s="568"/>
      <c r="H29" s="568"/>
      <c r="I29" s="568"/>
    </row>
    <row r="30" spans="1:9" ht="30.75" customHeight="1" x14ac:dyDescent="0.25">
      <c r="A30" s="569" t="s">
        <v>248</v>
      </c>
      <c r="B30" s="569"/>
      <c r="C30" s="569"/>
      <c r="D30" s="569"/>
      <c r="E30" s="569"/>
      <c r="F30" s="569"/>
      <c r="G30" s="569"/>
      <c r="H30" s="569"/>
      <c r="I30" s="569"/>
    </row>
  </sheetData>
  <mergeCells count="5">
    <mergeCell ref="A6:A7"/>
    <mergeCell ref="A5:I5"/>
    <mergeCell ref="H3:I3"/>
    <mergeCell ref="A29:I29"/>
    <mergeCell ref="A30:I30"/>
  </mergeCells>
  <pageMargins left="0.3" right="0.25" top="0.75" bottom="0.75" header="0.3" footer="0.3"/>
  <pageSetup scale="7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11">
    <tabColor rgb="FF00B0F0"/>
    <pageSetUpPr fitToPage="1"/>
  </sheetPr>
  <dimension ref="A1:I30"/>
  <sheetViews>
    <sheetView zoomScale="80" zoomScaleNormal="80" zoomScaleSheetLayoutView="90" workbookViewId="0">
      <selection activeCell="R11" sqref="R11"/>
    </sheetView>
  </sheetViews>
  <sheetFormatPr defaultColWidth="9.140625" defaultRowHeight="15" x14ac:dyDescent="0.25"/>
  <cols>
    <col min="1" max="1" width="53.28515625" style="39" customWidth="1"/>
    <col min="2" max="8" width="15.7109375" style="39" customWidth="1"/>
    <col min="9" max="9" width="13.85546875" style="39" customWidth="1"/>
    <col min="10" max="16384" width="9.140625" style="39"/>
  </cols>
  <sheetData>
    <row r="1" spans="1:9" ht="15.75" x14ac:dyDescent="0.25">
      <c r="F1" s="16"/>
      <c r="H1" s="227"/>
      <c r="I1" s="226" t="s">
        <v>417</v>
      </c>
    </row>
    <row r="2" spans="1:9" ht="15.75" x14ac:dyDescent="0.25">
      <c r="F2" s="16"/>
      <c r="H2" s="225"/>
      <c r="I2" s="226" t="s">
        <v>598</v>
      </c>
    </row>
    <row r="3" spans="1:9" ht="15.75" x14ac:dyDescent="0.25">
      <c r="F3" s="16"/>
      <c r="G3" s="17"/>
    </row>
    <row r="4" spans="1:9" ht="15.75" customHeight="1" x14ac:dyDescent="0.25">
      <c r="A4" s="571" t="s">
        <v>176</v>
      </c>
      <c r="B4" s="572"/>
      <c r="C4" s="572"/>
      <c r="D4" s="572"/>
      <c r="E4" s="572"/>
      <c r="F4" s="572"/>
      <c r="G4" s="572"/>
      <c r="H4" s="572"/>
      <c r="I4" s="572"/>
    </row>
    <row r="5" spans="1:9" ht="79.5" customHeight="1" x14ac:dyDescent="0.25">
      <c r="A5" s="565" t="s">
        <v>41</v>
      </c>
      <c r="B5" s="123" t="s">
        <v>464</v>
      </c>
      <c r="C5" s="123" t="s">
        <v>465</v>
      </c>
      <c r="D5" s="123" t="s">
        <v>135</v>
      </c>
      <c r="E5" s="123" t="s">
        <v>137</v>
      </c>
      <c r="F5" s="123" t="s">
        <v>178</v>
      </c>
      <c r="G5" s="123" t="s">
        <v>179</v>
      </c>
      <c r="H5" s="123" t="s">
        <v>251</v>
      </c>
      <c r="I5" s="183" t="s">
        <v>27</v>
      </c>
    </row>
    <row r="6" spans="1:9" ht="15.75" x14ac:dyDescent="0.25">
      <c r="A6" s="565"/>
      <c r="B6" s="66">
        <v>16</v>
      </c>
      <c r="C6" s="66">
        <v>17</v>
      </c>
      <c r="D6" s="66">
        <v>18</v>
      </c>
      <c r="E6" s="66">
        <v>19</v>
      </c>
      <c r="F6" s="66">
        <v>20</v>
      </c>
      <c r="G6" s="66">
        <v>21</v>
      </c>
      <c r="H6" s="66">
        <v>22</v>
      </c>
      <c r="I6" s="64">
        <v>23</v>
      </c>
    </row>
    <row r="7" spans="1:9" ht="20.100000000000001" customHeight="1" x14ac:dyDescent="0.25">
      <c r="A7" s="184" t="s">
        <v>87</v>
      </c>
      <c r="B7" s="374">
        <v>9725.25</v>
      </c>
      <c r="C7" s="374">
        <v>4959.26</v>
      </c>
      <c r="D7" s="400">
        <v>531.58000000000004</v>
      </c>
      <c r="E7" s="400">
        <v>175085.93</v>
      </c>
      <c r="F7" s="400">
        <v>38.25</v>
      </c>
      <c r="G7" s="400">
        <v>4188.05</v>
      </c>
      <c r="H7" s="400">
        <v>8760.81</v>
      </c>
      <c r="I7" s="400">
        <v>124302.67</v>
      </c>
    </row>
    <row r="8" spans="1:9" ht="20.100000000000001" customHeight="1" x14ac:dyDescent="0.25">
      <c r="A8" s="182" t="s">
        <v>174</v>
      </c>
      <c r="B8" s="374">
        <v>221299.3</v>
      </c>
      <c r="C8" s="374">
        <v>9974.69</v>
      </c>
      <c r="D8" s="400">
        <v>15320.3</v>
      </c>
      <c r="E8" s="375">
        <v>2760515.45</v>
      </c>
      <c r="F8" s="375">
        <v>40443.72</v>
      </c>
      <c r="G8" s="375">
        <v>314600.2</v>
      </c>
      <c r="H8" s="375">
        <v>0</v>
      </c>
      <c r="I8" s="400">
        <v>89296.459999999992</v>
      </c>
    </row>
    <row r="9" spans="1:9" ht="20.100000000000001" customHeight="1" x14ac:dyDescent="0.25">
      <c r="A9" s="182" t="s">
        <v>43</v>
      </c>
      <c r="B9" s="380">
        <v>212539.44</v>
      </c>
      <c r="C9" s="380">
        <v>223</v>
      </c>
      <c r="D9" s="375">
        <v>13754.04</v>
      </c>
      <c r="E9" s="375">
        <v>2164062.9500000002</v>
      </c>
      <c r="F9" s="375">
        <v>36644.900000000009</v>
      </c>
      <c r="G9" s="375">
        <v>259813.87</v>
      </c>
      <c r="H9" s="375">
        <v>660</v>
      </c>
      <c r="I9" s="400">
        <v>97132.15</v>
      </c>
    </row>
    <row r="10" spans="1:9" ht="20.100000000000001" customHeight="1" x14ac:dyDescent="0.25">
      <c r="A10" s="56" t="s">
        <v>44</v>
      </c>
      <c r="B10" s="377">
        <v>56541.91</v>
      </c>
      <c r="C10" s="377">
        <v>0</v>
      </c>
      <c r="D10" s="401">
        <v>0</v>
      </c>
      <c r="E10" s="378">
        <v>308369.18</v>
      </c>
      <c r="F10" s="378">
        <v>24414.52</v>
      </c>
      <c r="G10" s="378">
        <v>39728.82</v>
      </c>
      <c r="H10" s="378">
        <v>0</v>
      </c>
      <c r="I10" s="401">
        <v>0</v>
      </c>
    </row>
    <row r="11" spans="1:9" ht="20.100000000000001" customHeight="1" x14ac:dyDescent="0.25">
      <c r="A11" s="56" t="s">
        <v>45</v>
      </c>
      <c r="B11" s="377">
        <v>10000</v>
      </c>
      <c r="C11" s="377">
        <v>0</v>
      </c>
      <c r="D11" s="401">
        <v>9072.64</v>
      </c>
      <c r="E11" s="378">
        <v>429614.3</v>
      </c>
      <c r="F11" s="378">
        <v>8660.39</v>
      </c>
      <c r="G11" s="378">
        <v>21060.39</v>
      </c>
      <c r="H11" s="378">
        <v>0</v>
      </c>
      <c r="I11" s="401">
        <v>58584.259999999995</v>
      </c>
    </row>
    <row r="12" spans="1:9" ht="20.100000000000001" customHeight="1" x14ac:dyDescent="0.25">
      <c r="A12" s="56" t="s">
        <v>46</v>
      </c>
      <c r="B12" s="377">
        <v>1300</v>
      </c>
      <c r="C12" s="377">
        <v>0</v>
      </c>
      <c r="D12" s="401">
        <v>0</v>
      </c>
      <c r="E12" s="378">
        <v>118328.71999999999</v>
      </c>
      <c r="F12" s="378">
        <v>0</v>
      </c>
      <c r="G12" s="378">
        <v>13073.83</v>
      </c>
      <c r="H12" s="378">
        <v>0</v>
      </c>
      <c r="I12" s="401">
        <v>0</v>
      </c>
    </row>
    <row r="13" spans="1:9" ht="20.100000000000001" customHeight="1" x14ac:dyDescent="0.25">
      <c r="A13" s="56" t="s">
        <v>47</v>
      </c>
      <c r="B13" s="377">
        <v>12128.41</v>
      </c>
      <c r="C13" s="377">
        <v>0</v>
      </c>
      <c r="D13" s="401">
        <v>0</v>
      </c>
      <c r="E13" s="378">
        <v>145820.43</v>
      </c>
      <c r="F13" s="378">
        <v>0</v>
      </c>
      <c r="G13" s="378">
        <v>31200</v>
      </c>
      <c r="H13" s="378">
        <v>0</v>
      </c>
      <c r="I13" s="401">
        <v>0</v>
      </c>
    </row>
    <row r="14" spans="1:9" ht="20.100000000000001" customHeight="1" x14ac:dyDescent="0.25">
      <c r="A14" s="56" t="s">
        <v>48</v>
      </c>
      <c r="B14" s="377">
        <v>7937.09</v>
      </c>
      <c r="C14" s="377">
        <v>0</v>
      </c>
      <c r="D14" s="401">
        <v>0</v>
      </c>
      <c r="E14" s="378">
        <v>18060.71</v>
      </c>
      <c r="F14" s="378">
        <v>400</v>
      </c>
      <c r="G14" s="378">
        <v>4906.1000000000004</v>
      </c>
      <c r="H14" s="378">
        <v>0</v>
      </c>
      <c r="I14" s="401">
        <v>7903.25</v>
      </c>
    </row>
    <row r="15" spans="1:9" ht="23.25" customHeight="1" x14ac:dyDescent="0.25">
      <c r="A15" s="56" t="s">
        <v>49</v>
      </c>
      <c r="B15" s="377">
        <v>0</v>
      </c>
      <c r="C15" s="377">
        <v>0</v>
      </c>
      <c r="D15" s="401">
        <v>0</v>
      </c>
      <c r="E15" s="378">
        <v>0</v>
      </c>
      <c r="F15" s="378">
        <v>0</v>
      </c>
      <c r="G15" s="378">
        <v>0</v>
      </c>
      <c r="H15" s="378">
        <v>0</v>
      </c>
      <c r="I15" s="401">
        <v>0</v>
      </c>
    </row>
    <row r="16" spans="1:9" ht="27" customHeight="1" x14ac:dyDescent="0.25">
      <c r="A16" s="56" t="s">
        <v>50</v>
      </c>
      <c r="B16" s="377">
        <v>0</v>
      </c>
      <c r="C16" s="377">
        <v>0</v>
      </c>
      <c r="D16" s="401">
        <v>0</v>
      </c>
      <c r="E16" s="378">
        <v>0</v>
      </c>
      <c r="F16" s="378">
        <v>0</v>
      </c>
      <c r="G16" s="378">
        <v>0</v>
      </c>
      <c r="H16" s="378">
        <v>0</v>
      </c>
      <c r="I16" s="401">
        <v>0</v>
      </c>
    </row>
    <row r="17" spans="1:9" ht="33" customHeight="1" x14ac:dyDescent="0.25">
      <c r="A17" s="56" t="s">
        <v>51</v>
      </c>
      <c r="B17" s="377">
        <v>3689.83</v>
      </c>
      <c r="C17" s="377">
        <v>0</v>
      </c>
      <c r="D17" s="401">
        <v>0</v>
      </c>
      <c r="E17" s="378">
        <v>0</v>
      </c>
      <c r="F17" s="378">
        <v>0</v>
      </c>
      <c r="G17" s="378">
        <v>33410.519999999997</v>
      </c>
      <c r="H17" s="378">
        <v>0</v>
      </c>
      <c r="I17" s="401">
        <v>0</v>
      </c>
    </row>
    <row r="18" spans="1:9" ht="20.100000000000001" customHeight="1" x14ac:dyDescent="0.25">
      <c r="A18" s="56" t="s">
        <v>52</v>
      </c>
      <c r="B18" s="377">
        <v>3662.2</v>
      </c>
      <c r="C18" s="377">
        <v>223</v>
      </c>
      <c r="D18" s="401">
        <v>1507</v>
      </c>
      <c r="E18" s="378">
        <v>22686.14</v>
      </c>
      <c r="F18" s="378">
        <v>1869.55</v>
      </c>
      <c r="G18" s="378">
        <v>5903.04</v>
      </c>
      <c r="H18" s="378">
        <v>462</v>
      </c>
      <c r="I18" s="401">
        <v>1505</v>
      </c>
    </row>
    <row r="19" spans="1:9" ht="20.100000000000001" customHeight="1" x14ac:dyDescent="0.25">
      <c r="A19" s="56" t="s">
        <v>53</v>
      </c>
      <c r="B19" s="377">
        <v>0</v>
      </c>
      <c r="C19" s="377">
        <v>0</v>
      </c>
      <c r="D19" s="401">
        <v>0</v>
      </c>
      <c r="E19" s="378">
        <v>29400</v>
      </c>
      <c r="F19" s="378">
        <v>0</v>
      </c>
      <c r="G19" s="378">
        <v>0</v>
      </c>
      <c r="H19" s="378">
        <v>0</v>
      </c>
      <c r="I19" s="401">
        <v>0</v>
      </c>
    </row>
    <row r="20" spans="1:9" ht="54" customHeight="1" x14ac:dyDescent="0.25">
      <c r="A20" s="56" t="s">
        <v>118</v>
      </c>
      <c r="B20" s="377">
        <v>52900</v>
      </c>
      <c r="C20" s="377">
        <v>0</v>
      </c>
      <c r="D20" s="401">
        <v>0</v>
      </c>
      <c r="E20" s="378">
        <v>198519.73</v>
      </c>
      <c r="F20" s="378">
        <v>0</v>
      </c>
      <c r="G20" s="378">
        <v>8859.08</v>
      </c>
      <c r="H20" s="378">
        <v>0</v>
      </c>
      <c r="I20" s="401">
        <v>0</v>
      </c>
    </row>
    <row r="21" spans="1:9" ht="21.75" customHeight="1" x14ac:dyDescent="0.25">
      <c r="A21" s="187" t="s">
        <v>99</v>
      </c>
      <c r="B21" s="402">
        <v>54880</v>
      </c>
      <c r="C21" s="402">
        <v>0</v>
      </c>
      <c r="D21" s="394">
        <v>3174.4</v>
      </c>
      <c r="E21" s="394">
        <v>893263.74</v>
      </c>
      <c r="F21" s="394">
        <v>1300.44</v>
      </c>
      <c r="G21" s="394">
        <v>101672.09</v>
      </c>
      <c r="H21" s="375">
        <v>198</v>
      </c>
      <c r="I21" s="400">
        <v>29139.64</v>
      </c>
    </row>
    <row r="22" spans="1:9" ht="20.100000000000001" customHeight="1" x14ac:dyDescent="0.25">
      <c r="A22" s="56" t="s">
        <v>88</v>
      </c>
      <c r="B22" s="403">
        <v>26400</v>
      </c>
      <c r="C22" s="403">
        <v>0</v>
      </c>
      <c r="D22" s="404">
        <v>0</v>
      </c>
      <c r="E22" s="405">
        <v>331210.36</v>
      </c>
      <c r="F22" s="405">
        <v>650.22</v>
      </c>
      <c r="G22" s="405">
        <v>38364.44</v>
      </c>
      <c r="H22" s="406">
        <v>66</v>
      </c>
      <c r="I22" s="401">
        <v>9713.2099999999991</v>
      </c>
    </row>
    <row r="23" spans="1:9" ht="20.100000000000001" customHeight="1" x14ac:dyDescent="0.25">
      <c r="A23" s="56" t="s">
        <v>89</v>
      </c>
      <c r="B23" s="407">
        <v>37980</v>
      </c>
      <c r="C23" s="407">
        <v>0</v>
      </c>
      <c r="D23" s="404">
        <v>3174.4</v>
      </c>
      <c r="E23" s="405">
        <v>562053.38</v>
      </c>
      <c r="F23" s="405">
        <v>650.22</v>
      </c>
      <c r="G23" s="405">
        <v>63307.65</v>
      </c>
      <c r="H23" s="406">
        <v>132</v>
      </c>
      <c r="I23" s="401">
        <v>19426.43</v>
      </c>
    </row>
    <row r="24" spans="1:9" ht="20.100000000000001" customHeight="1" x14ac:dyDescent="0.25">
      <c r="A24" s="56" t="s">
        <v>55</v>
      </c>
      <c r="B24" s="379">
        <v>0</v>
      </c>
      <c r="C24" s="379">
        <v>0</v>
      </c>
      <c r="D24" s="401">
        <v>0</v>
      </c>
      <c r="E24" s="378">
        <v>0</v>
      </c>
      <c r="F24" s="378">
        <v>0</v>
      </c>
      <c r="G24" s="378">
        <v>0</v>
      </c>
      <c r="H24" s="378">
        <v>0</v>
      </c>
      <c r="I24" s="401">
        <v>0</v>
      </c>
    </row>
    <row r="25" spans="1:9" ht="20.100000000000001" customHeight="1" x14ac:dyDescent="0.25">
      <c r="A25" s="22" t="s">
        <v>175</v>
      </c>
      <c r="B25" s="380">
        <v>18485.11</v>
      </c>
      <c r="C25" s="380">
        <v>14710.95</v>
      </c>
      <c r="D25" s="375">
        <v>2097.8399999999983</v>
      </c>
      <c r="E25" s="375">
        <v>771538.43000000017</v>
      </c>
      <c r="F25" s="375">
        <v>3837.0699999999924</v>
      </c>
      <c r="G25" s="375">
        <v>58974.38</v>
      </c>
      <c r="H25" s="375">
        <v>8100.8099999999995</v>
      </c>
      <c r="I25" s="400">
        <v>116466.98000000001</v>
      </c>
    </row>
    <row r="27" spans="1:9" ht="15.75" x14ac:dyDescent="0.25">
      <c r="A27" s="46" t="s">
        <v>231</v>
      </c>
      <c r="B27" s="45"/>
      <c r="C27" s="45"/>
      <c r="D27" s="45"/>
      <c r="E27" s="45"/>
      <c r="F27" s="45"/>
      <c r="G27" s="45"/>
      <c r="H27" s="45"/>
      <c r="I27" s="45"/>
    </row>
    <row r="28" spans="1:9" ht="54" customHeight="1" x14ac:dyDescent="0.25">
      <c r="A28" s="570" t="s">
        <v>463</v>
      </c>
      <c r="B28" s="570"/>
      <c r="C28" s="570"/>
      <c r="D28" s="570"/>
      <c r="E28" s="570"/>
      <c r="F28" s="570"/>
      <c r="G28" s="570"/>
      <c r="H28" s="570"/>
      <c r="I28" s="570"/>
    </row>
    <row r="29" spans="1:9" ht="22.5" customHeight="1" x14ac:dyDescent="0.25">
      <c r="A29" s="570" t="s">
        <v>466</v>
      </c>
      <c r="B29" s="570"/>
      <c r="C29" s="570"/>
      <c r="D29" s="570"/>
      <c r="E29" s="570"/>
      <c r="F29" s="570"/>
      <c r="G29" s="570"/>
      <c r="H29" s="570"/>
      <c r="I29" s="570"/>
    </row>
    <row r="30" spans="1:9" ht="33.75" customHeight="1" x14ac:dyDescent="0.25">
      <c r="A30" s="573" t="s">
        <v>260</v>
      </c>
      <c r="B30" s="573"/>
      <c r="C30" s="573"/>
      <c r="D30" s="573"/>
      <c r="E30" s="573"/>
      <c r="F30" s="573"/>
      <c r="G30" s="573"/>
      <c r="H30" s="573"/>
      <c r="I30" s="573"/>
    </row>
  </sheetData>
  <mergeCells count="5">
    <mergeCell ref="A29:I29"/>
    <mergeCell ref="A5:A6"/>
    <mergeCell ref="A4:I4"/>
    <mergeCell ref="A28:I28"/>
    <mergeCell ref="A30:I30"/>
  </mergeCells>
  <pageMargins left="0.7" right="0.7" top="0.75" bottom="0.75" header="0.3" footer="0.3"/>
  <pageSetup paperSize="9" scale="7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12">
    <tabColor rgb="FF00B0F0"/>
    <pageSetUpPr fitToPage="1"/>
  </sheetPr>
  <dimension ref="A1:I29"/>
  <sheetViews>
    <sheetView zoomScale="70" zoomScaleNormal="70" zoomScaleSheetLayoutView="90" workbookViewId="0">
      <selection activeCell="M5" sqref="M5"/>
    </sheetView>
  </sheetViews>
  <sheetFormatPr defaultColWidth="9.140625" defaultRowHeight="15" x14ac:dyDescent="0.25"/>
  <cols>
    <col min="1" max="1" width="50.28515625" style="39" customWidth="1"/>
    <col min="2" max="7" width="15.7109375" style="39" customWidth="1"/>
    <col min="8" max="8" width="13.140625" style="39" customWidth="1"/>
    <col min="9" max="16384" width="9.140625" style="39"/>
  </cols>
  <sheetData>
    <row r="1" spans="1:8" ht="15.75" x14ac:dyDescent="0.25">
      <c r="F1" s="306"/>
      <c r="G1" s="307"/>
      <c r="H1" s="236" t="s">
        <v>418</v>
      </c>
    </row>
    <row r="2" spans="1:8" ht="15.75" x14ac:dyDescent="0.25">
      <c r="F2" s="306"/>
      <c r="G2" s="307"/>
      <c r="H2" s="236" t="s">
        <v>598</v>
      </c>
    </row>
    <row r="4" spans="1:8" ht="15.75" customHeight="1" x14ac:dyDescent="0.25">
      <c r="A4" s="574" t="s">
        <v>176</v>
      </c>
      <c r="B4" s="574"/>
      <c r="C4" s="574"/>
      <c r="D4" s="574"/>
      <c r="E4" s="574"/>
      <c r="F4" s="574"/>
      <c r="G4" s="574"/>
      <c r="H4" s="574"/>
    </row>
    <row r="5" spans="1:8" ht="93.75" customHeight="1" x14ac:dyDescent="0.25">
      <c r="A5" s="565" t="s">
        <v>41</v>
      </c>
      <c r="B5" s="123" t="s">
        <v>246</v>
      </c>
      <c r="C5" s="123" t="s">
        <v>29</v>
      </c>
      <c r="D5" s="123" t="s">
        <v>30</v>
      </c>
      <c r="E5" s="123" t="s">
        <v>78</v>
      </c>
      <c r="F5" s="123" t="s">
        <v>80</v>
      </c>
      <c r="G5" s="123" t="s">
        <v>245</v>
      </c>
      <c r="H5" s="183" t="s">
        <v>116</v>
      </c>
    </row>
    <row r="6" spans="1:8" ht="15.75" x14ac:dyDescent="0.25">
      <c r="A6" s="565"/>
      <c r="B6" s="123">
        <v>24</v>
      </c>
      <c r="C6" s="123">
        <v>25</v>
      </c>
      <c r="D6" s="123">
        <v>26</v>
      </c>
      <c r="E6" s="123">
        <v>27</v>
      </c>
      <c r="F6" s="123">
        <v>28</v>
      </c>
      <c r="G6" s="123">
        <v>29</v>
      </c>
      <c r="H6" s="64">
        <v>30</v>
      </c>
    </row>
    <row r="7" spans="1:8" ht="15.75" customHeight="1" x14ac:dyDescent="0.25">
      <c r="A7" s="185" t="s">
        <v>87</v>
      </c>
      <c r="B7" s="413">
        <v>28578.93</v>
      </c>
      <c r="C7" s="413">
        <v>201088.99</v>
      </c>
      <c r="D7" s="414">
        <v>40196.339999999997</v>
      </c>
      <c r="E7" s="414">
        <v>10245.25</v>
      </c>
      <c r="F7" s="414">
        <v>15165.65</v>
      </c>
      <c r="G7" s="414">
        <v>4701.0200000000004</v>
      </c>
      <c r="H7" s="410" t="s">
        <v>298</v>
      </c>
    </row>
    <row r="8" spans="1:8" ht="15.75" customHeight="1" x14ac:dyDescent="0.25">
      <c r="A8" s="182" t="s">
        <v>193</v>
      </c>
      <c r="B8" s="414">
        <v>497362.95999999996</v>
      </c>
      <c r="C8" s="414">
        <v>15760270.370000001</v>
      </c>
      <c r="D8" s="414">
        <v>66366.880000000005</v>
      </c>
      <c r="E8" s="414">
        <v>97012.359999999986</v>
      </c>
      <c r="F8" s="414">
        <v>0</v>
      </c>
      <c r="G8" s="414">
        <v>13885.970000000001</v>
      </c>
      <c r="H8" s="410">
        <v>54364.46</v>
      </c>
    </row>
    <row r="9" spans="1:8" ht="15.75" customHeight="1" x14ac:dyDescent="0.25">
      <c r="A9" s="182" t="s">
        <v>43</v>
      </c>
      <c r="B9" s="414">
        <v>398020.4</v>
      </c>
      <c r="C9" s="414">
        <v>14901060.039999999</v>
      </c>
      <c r="D9" s="414">
        <v>61889.93</v>
      </c>
      <c r="E9" s="414">
        <v>103936.41</v>
      </c>
      <c r="F9" s="414">
        <v>155</v>
      </c>
      <c r="G9" s="414">
        <v>0</v>
      </c>
      <c r="H9" s="410">
        <v>60715.14</v>
      </c>
    </row>
    <row r="10" spans="1:8" ht="15.75" customHeight="1" x14ac:dyDescent="0.25">
      <c r="A10" s="56" t="s">
        <v>44</v>
      </c>
      <c r="B10" s="415">
        <v>224855</v>
      </c>
      <c r="C10" s="415">
        <v>1259422.79</v>
      </c>
      <c r="D10" s="415">
        <v>15000</v>
      </c>
      <c r="E10" s="415">
        <v>43114.21</v>
      </c>
      <c r="F10" s="415">
        <v>0</v>
      </c>
      <c r="G10" s="415">
        <v>0</v>
      </c>
      <c r="H10" s="411">
        <v>23374.639999999999</v>
      </c>
    </row>
    <row r="11" spans="1:8" ht="15.75" customHeight="1" x14ac:dyDescent="0.25">
      <c r="A11" s="56" t="s">
        <v>45</v>
      </c>
      <c r="B11" s="415">
        <v>35000</v>
      </c>
      <c r="C11" s="415">
        <v>4129085.06</v>
      </c>
      <c r="D11" s="415">
        <v>0</v>
      </c>
      <c r="E11" s="415">
        <v>7720.02</v>
      </c>
      <c r="F11" s="415">
        <v>0</v>
      </c>
      <c r="G11" s="415">
        <v>0</v>
      </c>
      <c r="H11" s="411">
        <v>12918</v>
      </c>
    </row>
    <row r="12" spans="1:8" ht="15.75" customHeight="1" x14ac:dyDescent="0.25">
      <c r="A12" s="56" t="s">
        <v>46</v>
      </c>
      <c r="B12" s="415">
        <v>0</v>
      </c>
      <c r="C12" s="415">
        <v>1779119.8900000001</v>
      </c>
      <c r="D12" s="415">
        <v>0</v>
      </c>
      <c r="E12" s="415">
        <v>0</v>
      </c>
      <c r="F12" s="415">
        <v>0</v>
      </c>
      <c r="G12" s="415">
        <v>3206.1</v>
      </c>
      <c r="H12" s="411">
        <v>0</v>
      </c>
    </row>
    <row r="13" spans="1:8" ht="15.75" customHeight="1" x14ac:dyDescent="0.25">
      <c r="A13" s="56" t="s">
        <v>47</v>
      </c>
      <c r="B13" s="415">
        <v>0</v>
      </c>
      <c r="C13" s="415">
        <v>982865</v>
      </c>
      <c r="D13" s="415">
        <v>20000</v>
      </c>
      <c r="E13" s="415">
        <v>0</v>
      </c>
      <c r="F13" s="415">
        <v>0</v>
      </c>
      <c r="G13" s="415">
        <v>0</v>
      </c>
      <c r="H13" s="411">
        <v>0</v>
      </c>
    </row>
    <row r="14" spans="1:8" ht="15.75" customHeight="1" x14ac:dyDescent="0.25">
      <c r="A14" s="56" t="s">
        <v>48</v>
      </c>
      <c r="B14" s="415">
        <v>17245</v>
      </c>
      <c r="C14" s="415">
        <v>446885.88</v>
      </c>
      <c r="D14" s="415">
        <v>0</v>
      </c>
      <c r="E14" s="415">
        <v>1855</v>
      </c>
      <c r="F14" s="415">
        <v>0</v>
      </c>
      <c r="G14" s="415">
        <v>0</v>
      </c>
      <c r="H14" s="411">
        <v>1800</v>
      </c>
    </row>
    <row r="15" spans="1:8" ht="15.75" customHeight="1" x14ac:dyDescent="0.25">
      <c r="A15" s="56" t="s">
        <v>49</v>
      </c>
      <c r="B15" s="415">
        <v>0</v>
      </c>
      <c r="C15" s="415">
        <v>0</v>
      </c>
      <c r="D15" s="415">
        <v>0</v>
      </c>
      <c r="E15" s="415">
        <v>0</v>
      </c>
      <c r="F15" s="415">
        <v>0</v>
      </c>
      <c r="G15" s="415">
        <v>0</v>
      </c>
      <c r="H15" s="411">
        <v>0</v>
      </c>
    </row>
    <row r="16" spans="1:8" ht="15.75" customHeight="1" x14ac:dyDescent="0.25">
      <c r="A16" s="56" t="s">
        <v>50</v>
      </c>
      <c r="B16" s="415">
        <v>0</v>
      </c>
      <c r="C16" s="415">
        <v>0</v>
      </c>
      <c r="D16" s="415">
        <v>0</v>
      </c>
      <c r="E16" s="415">
        <v>0</v>
      </c>
      <c r="F16" s="415">
        <v>0</v>
      </c>
      <c r="G16" s="415">
        <v>0</v>
      </c>
      <c r="H16" s="411">
        <v>0</v>
      </c>
    </row>
    <row r="17" spans="1:9" ht="15.75" customHeight="1" x14ac:dyDescent="0.25">
      <c r="A17" s="56" t="s">
        <v>51</v>
      </c>
      <c r="B17" s="415">
        <v>0</v>
      </c>
      <c r="C17" s="415">
        <v>224066.53</v>
      </c>
      <c r="D17" s="415">
        <v>0</v>
      </c>
      <c r="E17" s="415">
        <v>0</v>
      </c>
      <c r="F17" s="415">
        <v>0</v>
      </c>
      <c r="G17" s="415">
        <v>0</v>
      </c>
      <c r="H17" s="411">
        <v>0</v>
      </c>
    </row>
    <row r="18" spans="1:9" ht="15.75" customHeight="1" x14ac:dyDescent="0.25">
      <c r="A18" s="56" t="s">
        <v>52</v>
      </c>
      <c r="B18" s="415">
        <v>1524</v>
      </c>
      <c r="C18" s="415">
        <v>173546.05</v>
      </c>
      <c r="D18" s="415">
        <v>3551.93</v>
      </c>
      <c r="E18" s="415">
        <v>252.05</v>
      </c>
      <c r="F18" s="415">
        <v>155</v>
      </c>
      <c r="G18" s="415">
        <v>0</v>
      </c>
      <c r="H18" s="411">
        <v>791.5</v>
      </c>
    </row>
    <row r="19" spans="1:9" ht="15.75" customHeight="1" x14ac:dyDescent="0.25">
      <c r="A19" s="56" t="s">
        <v>53</v>
      </c>
      <c r="B19" s="415">
        <v>0</v>
      </c>
      <c r="C19" s="415">
        <v>192000</v>
      </c>
      <c r="D19" s="415">
        <v>0</v>
      </c>
      <c r="E19" s="415">
        <v>0</v>
      </c>
      <c r="F19" s="415">
        <v>0</v>
      </c>
      <c r="G19" s="415">
        <v>0</v>
      </c>
      <c r="H19" s="411">
        <v>0</v>
      </c>
    </row>
    <row r="20" spans="1:9" ht="66.75" customHeight="1" x14ac:dyDescent="0.25">
      <c r="A20" s="56" t="s">
        <v>118</v>
      </c>
      <c r="B20" s="415">
        <v>0</v>
      </c>
      <c r="C20" s="415">
        <v>874507.8</v>
      </c>
      <c r="D20" s="415">
        <v>4000</v>
      </c>
      <c r="E20" s="415">
        <v>0</v>
      </c>
      <c r="F20" s="415">
        <v>0</v>
      </c>
      <c r="G20" s="415">
        <v>1622.1</v>
      </c>
      <c r="H20" s="412">
        <v>0</v>
      </c>
    </row>
    <row r="21" spans="1:9" ht="15.75" customHeight="1" x14ac:dyDescent="0.25">
      <c r="A21" s="56" t="s">
        <v>99</v>
      </c>
      <c r="B21" s="414">
        <v>119396.4</v>
      </c>
      <c r="C21" s="414">
        <v>4815285.54</v>
      </c>
      <c r="D21" s="414">
        <v>19338</v>
      </c>
      <c r="E21" s="414">
        <v>50995.13</v>
      </c>
      <c r="F21" s="414">
        <v>0</v>
      </c>
      <c r="G21" s="414">
        <v>0</v>
      </c>
      <c r="H21" s="410">
        <v>21831</v>
      </c>
    </row>
    <row r="22" spans="1:9" ht="15.75" customHeight="1" x14ac:dyDescent="0.25">
      <c r="A22" s="56" t="s">
        <v>88</v>
      </c>
      <c r="B22" s="415">
        <v>85033.94</v>
      </c>
      <c r="C22" s="415">
        <v>1649675.2</v>
      </c>
      <c r="D22" s="415">
        <v>6446</v>
      </c>
      <c r="E22" s="415">
        <v>26881.63</v>
      </c>
      <c r="F22" s="415">
        <v>0</v>
      </c>
      <c r="G22" s="415">
        <v>4828.2</v>
      </c>
      <c r="H22" s="411">
        <v>7277</v>
      </c>
    </row>
    <row r="23" spans="1:9" ht="15.75" customHeight="1" x14ac:dyDescent="0.25">
      <c r="A23" s="56" t="s">
        <v>89</v>
      </c>
      <c r="B23" s="415">
        <v>131815.35999999999</v>
      </c>
      <c r="C23" s="415">
        <v>3165610.34</v>
      </c>
      <c r="D23" s="415">
        <v>12892</v>
      </c>
      <c r="E23" s="415">
        <v>24113.5</v>
      </c>
      <c r="F23" s="415">
        <v>0</v>
      </c>
      <c r="G23" s="415">
        <v>7664.67</v>
      </c>
      <c r="H23" s="411">
        <v>14554</v>
      </c>
    </row>
    <row r="24" spans="1:9" ht="15.75" customHeight="1" x14ac:dyDescent="0.25">
      <c r="A24" s="56" t="s">
        <v>55</v>
      </c>
      <c r="B24" s="415">
        <v>0</v>
      </c>
      <c r="C24" s="415">
        <v>24275.5</v>
      </c>
      <c r="D24" s="415">
        <v>0</v>
      </c>
      <c r="E24" s="415">
        <v>0</v>
      </c>
      <c r="F24" s="415">
        <v>0</v>
      </c>
      <c r="G24" s="415">
        <v>0</v>
      </c>
      <c r="H24" s="411">
        <v>0</v>
      </c>
    </row>
    <row r="25" spans="1:9" ht="15.75" customHeight="1" x14ac:dyDescent="0.25">
      <c r="A25" s="182" t="s">
        <v>175</v>
      </c>
      <c r="B25" s="414">
        <v>127921.49</v>
      </c>
      <c r="C25" s="414">
        <v>1060299.3200000022</v>
      </c>
      <c r="D25" s="414">
        <v>44673.29</v>
      </c>
      <c r="E25" s="414">
        <v>3321.1999999999825</v>
      </c>
      <c r="F25" s="414">
        <v>15010.65</v>
      </c>
      <c r="G25" s="414">
        <v>1265.9200000000019</v>
      </c>
      <c r="H25" s="410">
        <v>65.409999999988941</v>
      </c>
    </row>
    <row r="27" spans="1:9" ht="15.75" x14ac:dyDescent="0.25">
      <c r="A27" s="46" t="s">
        <v>231</v>
      </c>
      <c r="B27" s="45"/>
      <c r="C27" s="45"/>
      <c r="D27" s="45"/>
      <c r="E27" s="45"/>
      <c r="F27" s="45"/>
      <c r="G27" s="45"/>
      <c r="H27" s="45"/>
      <c r="I27" s="45"/>
    </row>
    <row r="28" spans="1:9" ht="83.25" customHeight="1" x14ac:dyDescent="0.25">
      <c r="A28" s="570" t="s">
        <v>452</v>
      </c>
      <c r="B28" s="570"/>
      <c r="C28" s="570"/>
      <c r="D28" s="570"/>
      <c r="E28" s="570"/>
      <c r="F28" s="570"/>
      <c r="G28" s="570"/>
      <c r="H28" s="570"/>
    </row>
    <row r="29" spans="1:9" ht="54" customHeight="1" x14ac:dyDescent="0.25">
      <c r="A29" s="570" t="s">
        <v>453</v>
      </c>
      <c r="B29" s="570"/>
      <c r="C29" s="570"/>
      <c r="D29" s="570"/>
      <c r="E29" s="570"/>
      <c r="F29" s="570"/>
      <c r="G29" s="570"/>
      <c r="H29" s="570"/>
    </row>
  </sheetData>
  <mergeCells count="4">
    <mergeCell ref="A5:A6"/>
    <mergeCell ref="A4:H4"/>
    <mergeCell ref="A28:H28"/>
    <mergeCell ref="A29:H29"/>
  </mergeCells>
  <pageMargins left="0.7" right="0.7" top="0.75" bottom="0.75" header="0.3" footer="0.3"/>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36</vt:i4>
      </vt:variant>
      <vt:variant>
        <vt:lpstr>Zone denumite</vt:lpstr>
      </vt:variant>
      <vt:variant>
        <vt:i4>12</vt:i4>
      </vt:variant>
    </vt:vector>
  </HeadingPairs>
  <TitlesOfParts>
    <vt:vector size="48" baseType="lpstr">
      <vt:lpstr>An.1(PP oblig.prez.raport)</vt:lpstr>
      <vt:lpstr>An.2(Rap.termen-modalit)</vt:lpstr>
      <vt:lpstr>An.3(PP beneficiari aloc)</vt:lpstr>
      <vt:lpstr>An.4(PP care nu au benefic)</vt:lpstr>
      <vt:lpstr>An.5(PP lipsite de aloc)</vt:lpstr>
      <vt:lpstr>An.6(Chelt. aloc.)fila1</vt:lpstr>
      <vt:lpstr>An.6.1(Chelt. aloc) fila 2</vt:lpstr>
      <vt:lpstr>An.6.2(Chelt. aloc.) fila 3</vt:lpstr>
      <vt:lpstr>An.6.3(Chelt. aloc.) fila 4</vt:lpstr>
      <vt:lpstr>An.7(Efec de pers)</vt:lpstr>
      <vt:lpstr>An.8(Depășire cotă)</vt:lpstr>
      <vt:lpstr>An.9(Ch mai puține)</vt:lpstr>
      <vt:lpstr>An.10(PP nedeclar.chelt.)</vt:lpstr>
      <vt:lpstr>An.11(Date generaliz. fem)</vt:lpstr>
      <vt:lpstr>An.12(Nr. memb.+suma cotiz.)</vt:lpstr>
      <vt:lpstr>An.12.1(Nr. memb. cotiz.)</vt:lpstr>
      <vt:lpstr>An.12.2 (Cotiz. pe zero)</vt:lpstr>
      <vt:lpstr>An.13 (Sursele de finanțare)</vt:lpstr>
      <vt:lpstr>An.13.1(Surse de finanțare)</vt:lpstr>
      <vt:lpstr>An.13.2 (Surse de fin.”0”)</vt:lpstr>
      <vt:lpstr>An.14 (Patrimoniul partid)</vt:lpstr>
      <vt:lpstr>An.14.1(Prezent. Inventariere)</vt:lpstr>
      <vt:lpstr>An.14.2(Neprez.Inventariere)</vt:lpstr>
      <vt:lpstr>An.14.3(Prez.info.cont.bancare)</vt:lpstr>
      <vt:lpstr>An.14.4(Neprez.info.cont.banc.)</vt:lpstr>
      <vt:lpstr>An.14.5(Demers bănci)</vt:lpstr>
      <vt:lpstr>An.nr.15(Ch.don.cotiz.)</vt:lpstr>
      <vt:lpstr>An.15.1(Ch.don.cotiz)</vt:lpstr>
      <vt:lpstr>An.15.2(Ch.don.cotiz) </vt:lpstr>
      <vt:lpstr>An.15.3(Ch.don.cotiz) </vt:lpstr>
      <vt:lpstr>An.15.4 (Ch.don.cotiz)</vt:lpstr>
      <vt:lpstr>An.15.5 (Ch.don.cot-0)</vt:lpstr>
      <vt:lpstr>An.16(Raport-termen-deplin)</vt:lpstr>
      <vt:lpstr>An.17(Rap.deplin pe ”0”)</vt:lpstr>
      <vt:lpstr>An.18(Raport cu erori)</vt:lpstr>
      <vt:lpstr>An nr.19 (Tabel generalizator)</vt:lpstr>
      <vt:lpstr>'An.3(PP beneficiari aloc)'!Imprimare_titluri</vt:lpstr>
      <vt:lpstr>'An nr.19 (Tabel generalizator)'!Zona_de_imprimat</vt:lpstr>
      <vt:lpstr>'An.10(PP nedeclar.chelt.)'!Zona_de_imprimat</vt:lpstr>
      <vt:lpstr>'An.11(Date generaliz. fem)'!Zona_de_imprimat</vt:lpstr>
      <vt:lpstr>'An.12(Nr. memb.+suma cotiz.)'!Zona_de_imprimat</vt:lpstr>
      <vt:lpstr>'An.13 (Sursele de finanțare)'!Zona_de_imprimat</vt:lpstr>
      <vt:lpstr>'An.14 (Patrimoniul partid)'!Zona_de_imprimat</vt:lpstr>
      <vt:lpstr>'An.15.2(Ch.don.cotiz) '!Zona_de_imprimat</vt:lpstr>
      <vt:lpstr>'An.6(Chelt. aloc.)fila1'!Zona_de_imprimat</vt:lpstr>
      <vt:lpstr>'An.6.1(Chelt. aloc) fila 2'!Zona_de_imprimat</vt:lpstr>
      <vt:lpstr>'An.6.2(Chelt. aloc.) fila 3'!Zona_de_imprimat</vt:lpstr>
      <vt:lpstr>'An.9(Ch mai puține)'!Zona_de_imprimat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Stepaniuc</dc:creator>
  <cp:lastModifiedBy>Scobici Valentina</cp:lastModifiedBy>
  <cp:lastPrinted>2023-05-31T12:56:58Z</cp:lastPrinted>
  <dcterms:created xsi:type="dcterms:W3CDTF">2019-08-16T12:57:07Z</dcterms:created>
  <dcterms:modified xsi:type="dcterms:W3CDTF">2023-06-08T11:56:13Z</dcterms:modified>
</cp:coreProperties>
</file>